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240" yWindow="160" windowWidth="20120" windowHeight="7660" tabRatio="828"/>
  </bookViews>
  <sheets>
    <sheet name="Results" sheetId="1" r:id="rId1"/>
    <sheet name="Mens 4x" sheetId="3" state="hidden" r:id="rId2"/>
    <sheet name="Womens 1x" sheetId="7" state="hidden" r:id="rId3"/>
    <sheet name="Mixed 8+" sheetId="2" state="hidden" r:id="rId4"/>
    <sheet name="Mens 4+" sheetId="4" state="hidden" r:id="rId5"/>
    <sheet name="Mixed 4x" sheetId="5" state="hidden" r:id="rId6"/>
    <sheet name="Womens 2x" sheetId="6" state="hidden" r:id="rId7"/>
    <sheet name="Mens 2x" sheetId="11" state="hidden" r:id="rId8"/>
    <sheet name="Mixed 2x" sheetId="12" state="hidden" r:id="rId9"/>
    <sheet name="Mens 1x" sheetId="13" state="hidden" r:id="rId10"/>
    <sheet name="Womens 8+" sheetId="8" state="hidden" r:id="rId11"/>
    <sheet name="Womens 4x" sheetId="9" state="hidden" r:id="rId12"/>
    <sheet name="Womens 4-" sheetId="10" state="hidden" r:id="rId13"/>
    <sheet name="Mens &amp; Mixed Novice 8+" sheetId="16" state="hidden" r:id="rId14"/>
    <sheet name="Mens &amp; Womens Novice 4x" sheetId="18" state="hidden" r:id="rId15"/>
    <sheet name="Womens Novice 8+" sheetId="19" state="hidden" r:id="rId16"/>
    <sheet name="Overall Fastest Boat" sheetId="14" state="hidden" r:id="rId1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9" i="1" l="1"/>
  <c r="F169" i="1"/>
  <c r="L169" i="1"/>
  <c r="P169" i="1"/>
  <c r="S169" i="1"/>
  <c r="I168" i="1"/>
  <c r="F168" i="1"/>
  <c r="L168" i="1"/>
  <c r="P168" i="1"/>
  <c r="S168" i="1"/>
  <c r="T169" i="1"/>
  <c r="T168" i="1"/>
  <c r="Q169" i="1"/>
  <c r="R169" i="1"/>
  <c r="J169" i="1"/>
  <c r="K169" i="1"/>
  <c r="Q168" i="1"/>
  <c r="R168" i="1"/>
  <c r="J168" i="1"/>
  <c r="K168" i="1"/>
  <c r="I162" i="1"/>
  <c r="F162" i="1"/>
  <c r="L162" i="1"/>
  <c r="P162" i="1"/>
  <c r="S162" i="1"/>
  <c r="I161" i="1"/>
  <c r="F161" i="1"/>
  <c r="L161" i="1"/>
  <c r="P161" i="1"/>
  <c r="S161" i="1"/>
  <c r="T162" i="1"/>
  <c r="T161" i="1"/>
  <c r="Q162" i="1"/>
  <c r="R162" i="1"/>
  <c r="J162" i="1"/>
  <c r="K162" i="1"/>
  <c r="Q161" i="1"/>
  <c r="R161" i="1"/>
  <c r="J161" i="1"/>
  <c r="K161" i="1"/>
  <c r="I155" i="1"/>
  <c r="F155" i="1"/>
  <c r="L155" i="1"/>
  <c r="P155" i="1"/>
  <c r="S155" i="1"/>
  <c r="I154" i="1"/>
  <c r="F154" i="1"/>
  <c r="L154" i="1"/>
  <c r="P154" i="1"/>
  <c r="S154" i="1"/>
  <c r="T155" i="1"/>
  <c r="T154" i="1"/>
  <c r="Q155" i="1"/>
  <c r="R155" i="1"/>
  <c r="J155" i="1"/>
  <c r="K155" i="1"/>
  <c r="Q154" i="1"/>
  <c r="R154" i="1"/>
  <c r="J154" i="1"/>
  <c r="K154" i="1"/>
  <c r="I12" i="19"/>
  <c r="F12" i="19"/>
  <c r="L12" i="19"/>
  <c r="P12" i="19"/>
  <c r="S12" i="19"/>
  <c r="I11" i="19"/>
  <c r="F11" i="19"/>
  <c r="L11" i="19"/>
  <c r="P11" i="19"/>
  <c r="S11" i="19"/>
  <c r="I12" i="18"/>
  <c r="F12" i="18"/>
  <c r="L12" i="18"/>
  <c r="P12" i="18"/>
  <c r="S12" i="18"/>
  <c r="I11" i="18"/>
  <c r="F11" i="18"/>
  <c r="L11" i="18"/>
  <c r="P11" i="18"/>
  <c r="S11" i="18"/>
  <c r="T12" i="18"/>
  <c r="I11" i="16"/>
  <c r="F11" i="16"/>
  <c r="L11" i="16"/>
  <c r="P11" i="16"/>
  <c r="S11" i="16"/>
  <c r="I12" i="16"/>
  <c r="F12" i="16"/>
  <c r="L12" i="16"/>
  <c r="P12" i="16"/>
  <c r="S12" i="16"/>
  <c r="T11" i="16"/>
  <c r="I112" i="1"/>
  <c r="F112" i="1"/>
  <c r="L112" i="1"/>
  <c r="P112" i="1"/>
  <c r="S112" i="1"/>
  <c r="I111" i="1"/>
  <c r="F111" i="1"/>
  <c r="L111" i="1"/>
  <c r="P111" i="1"/>
  <c r="S111" i="1"/>
  <c r="I113" i="1"/>
  <c r="F113" i="1"/>
  <c r="L113" i="1"/>
  <c r="P113" i="1"/>
  <c r="S113" i="1"/>
  <c r="I114" i="1"/>
  <c r="F114" i="1"/>
  <c r="L114" i="1"/>
  <c r="P114" i="1"/>
  <c r="S114" i="1"/>
  <c r="I115" i="1"/>
  <c r="F115" i="1"/>
  <c r="L115" i="1"/>
  <c r="P115" i="1"/>
  <c r="S115" i="1"/>
  <c r="I116" i="1"/>
  <c r="F116" i="1"/>
  <c r="L116" i="1"/>
  <c r="P116" i="1"/>
  <c r="S116" i="1"/>
  <c r="I117" i="1"/>
  <c r="F117" i="1"/>
  <c r="L117" i="1"/>
  <c r="P117" i="1"/>
  <c r="S117" i="1"/>
  <c r="I118" i="1"/>
  <c r="F118" i="1"/>
  <c r="L118" i="1"/>
  <c r="P118" i="1"/>
  <c r="S118" i="1"/>
  <c r="I119" i="1"/>
  <c r="F119" i="1"/>
  <c r="L119" i="1"/>
  <c r="P119" i="1"/>
  <c r="S119" i="1"/>
  <c r="I120" i="1"/>
  <c r="F120" i="1"/>
  <c r="L120" i="1"/>
  <c r="P120" i="1"/>
  <c r="S120" i="1"/>
  <c r="I121" i="1"/>
  <c r="F121" i="1"/>
  <c r="L121" i="1"/>
  <c r="S121" i="1"/>
  <c r="I122" i="1"/>
  <c r="F122" i="1"/>
  <c r="L122" i="1"/>
  <c r="S122" i="1"/>
  <c r="T112" i="1"/>
  <c r="T113" i="1"/>
  <c r="T114" i="1"/>
  <c r="T115" i="1"/>
  <c r="T116" i="1"/>
  <c r="T117" i="1"/>
  <c r="T118" i="1"/>
  <c r="T119" i="1"/>
  <c r="T120" i="1"/>
  <c r="T121" i="1"/>
  <c r="T122" i="1"/>
  <c r="T111" i="1"/>
  <c r="I91" i="1"/>
  <c r="F91" i="1"/>
  <c r="L91" i="1"/>
  <c r="S91" i="1"/>
  <c r="I136" i="1"/>
  <c r="F136" i="1"/>
  <c r="L136" i="1"/>
  <c r="S136" i="1"/>
  <c r="I104" i="1"/>
  <c r="F104" i="1"/>
  <c r="L104" i="1"/>
  <c r="S104" i="1"/>
  <c r="I103" i="1"/>
  <c r="F103" i="1"/>
  <c r="L103" i="1"/>
  <c r="S103" i="1"/>
  <c r="I105" i="1"/>
  <c r="F105" i="1"/>
  <c r="L105" i="1"/>
  <c r="S105" i="1"/>
  <c r="T104" i="1"/>
  <c r="T105" i="1"/>
  <c r="T103" i="1"/>
  <c r="I147" i="1"/>
  <c r="F147" i="1"/>
  <c r="L147" i="1"/>
  <c r="S147" i="1"/>
  <c r="I146" i="1"/>
  <c r="F146" i="1"/>
  <c r="L146" i="1"/>
  <c r="S146" i="1"/>
  <c r="I148" i="1"/>
  <c r="F148" i="1"/>
  <c r="L148" i="1"/>
  <c r="S148" i="1"/>
  <c r="T147" i="1"/>
  <c r="T148" i="1"/>
  <c r="T146" i="1"/>
  <c r="I128" i="1"/>
  <c r="F128" i="1"/>
  <c r="L128" i="1"/>
  <c r="P128" i="1"/>
  <c r="S128" i="1"/>
  <c r="T128" i="1"/>
  <c r="F141" i="1"/>
  <c r="I141" i="1"/>
  <c r="L141" i="1"/>
  <c r="S141" i="1"/>
  <c r="F142" i="1"/>
  <c r="I142" i="1"/>
  <c r="L142" i="1"/>
  <c r="S142" i="1"/>
  <c r="I140" i="1"/>
  <c r="F140" i="1"/>
  <c r="L140" i="1"/>
  <c r="S140" i="1"/>
  <c r="I134" i="1"/>
  <c r="F134" i="1"/>
  <c r="L134" i="1"/>
  <c r="S134" i="1"/>
  <c r="I135" i="1"/>
  <c r="F135" i="1"/>
  <c r="L135" i="1"/>
  <c r="S135" i="1"/>
  <c r="I137" i="1"/>
  <c r="F137" i="1"/>
  <c r="L137" i="1"/>
  <c r="S137" i="1"/>
  <c r="I138" i="1"/>
  <c r="F138" i="1"/>
  <c r="L138" i="1"/>
  <c r="S138" i="1"/>
  <c r="I139" i="1"/>
  <c r="F139" i="1"/>
  <c r="L139" i="1"/>
  <c r="S139" i="1"/>
  <c r="T135" i="1"/>
  <c r="T136" i="1"/>
  <c r="T137" i="1"/>
  <c r="T138" i="1"/>
  <c r="T139" i="1"/>
  <c r="T140" i="1"/>
  <c r="T141" i="1"/>
  <c r="T142" i="1"/>
  <c r="T134" i="1"/>
  <c r="Q142" i="1"/>
  <c r="R142" i="1"/>
  <c r="Q137" i="1"/>
  <c r="R137" i="1"/>
  <c r="Q138" i="1"/>
  <c r="R138" i="1"/>
  <c r="Q134" i="1"/>
  <c r="R134" i="1"/>
  <c r="Q135" i="1"/>
  <c r="R135" i="1"/>
  <c r="J142" i="1"/>
  <c r="K142" i="1"/>
  <c r="J137" i="1"/>
  <c r="K137" i="1"/>
  <c r="J138" i="1"/>
  <c r="K138" i="1"/>
  <c r="J134" i="1"/>
  <c r="K134" i="1"/>
  <c r="J135" i="1"/>
  <c r="K135" i="1"/>
  <c r="I97" i="1"/>
  <c r="F97" i="1"/>
  <c r="L97" i="1"/>
  <c r="S97" i="1"/>
  <c r="I90" i="1"/>
  <c r="F90" i="1"/>
  <c r="L90" i="1"/>
  <c r="P90" i="1"/>
  <c r="S90" i="1"/>
  <c r="I92" i="1"/>
  <c r="F92" i="1"/>
  <c r="L92" i="1"/>
  <c r="P92" i="1"/>
  <c r="S92" i="1"/>
  <c r="I93" i="1"/>
  <c r="F93" i="1"/>
  <c r="L93" i="1"/>
  <c r="P93" i="1"/>
  <c r="S93" i="1"/>
  <c r="I94" i="1"/>
  <c r="F94" i="1"/>
  <c r="L94" i="1"/>
  <c r="P94" i="1"/>
  <c r="S94" i="1"/>
  <c r="I95" i="1"/>
  <c r="F95" i="1"/>
  <c r="L95" i="1"/>
  <c r="S95" i="1"/>
  <c r="I96" i="1"/>
  <c r="F96" i="1"/>
  <c r="L96" i="1"/>
  <c r="P96" i="1"/>
  <c r="S96" i="1"/>
  <c r="T97" i="1"/>
  <c r="T91" i="1"/>
  <c r="T92" i="1"/>
  <c r="T93" i="1"/>
  <c r="T94" i="1"/>
  <c r="T95" i="1"/>
  <c r="T96" i="1"/>
  <c r="T90" i="1"/>
  <c r="I83" i="1"/>
  <c r="F83" i="1"/>
  <c r="L83" i="1"/>
  <c r="P83" i="1"/>
  <c r="S83" i="1"/>
  <c r="I82" i="1"/>
  <c r="F82" i="1"/>
  <c r="L82" i="1"/>
  <c r="P82" i="1"/>
  <c r="S82" i="1"/>
  <c r="I84" i="1"/>
  <c r="F84" i="1"/>
  <c r="L84" i="1"/>
  <c r="S84" i="1"/>
  <c r="I85" i="1"/>
  <c r="F85" i="1"/>
  <c r="L85" i="1"/>
  <c r="P85" i="1"/>
  <c r="S85" i="1"/>
  <c r="I86" i="1"/>
  <c r="F86" i="1"/>
  <c r="L86" i="1"/>
  <c r="S86" i="1"/>
  <c r="T83" i="1"/>
  <c r="T84" i="1"/>
  <c r="T85" i="1"/>
  <c r="T86" i="1"/>
  <c r="T82" i="1"/>
  <c r="I73" i="1"/>
  <c r="F73" i="1"/>
  <c r="L73" i="1"/>
  <c r="S73" i="1"/>
  <c r="I72" i="1"/>
  <c r="F72" i="1"/>
  <c r="L72" i="1"/>
  <c r="P72" i="1"/>
  <c r="S72" i="1"/>
  <c r="I74" i="1"/>
  <c r="F74" i="1"/>
  <c r="L74" i="1"/>
  <c r="S74" i="1"/>
  <c r="I75" i="1"/>
  <c r="F75" i="1"/>
  <c r="L75" i="1"/>
  <c r="S75" i="1"/>
  <c r="I76" i="1"/>
  <c r="F76" i="1"/>
  <c r="L76" i="1"/>
  <c r="S76" i="1"/>
  <c r="T73" i="1"/>
  <c r="T74" i="1"/>
  <c r="T75" i="1"/>
  <c r="T76" i="1"/>
  <c r="T72" i="1"/>
  <c r="I64" i="1"/>
  <c r="F64" i="1"/>
  <c r="L64" i="1"/>
  <c r="O64" i="1"/>
  <c r="R64" i="1"/>
  <c r="I63" i="1"/>
  <c r="F63" i="1"/>
  <c r="L63" i="1"/>
  <c r="O63" i="1"/>
  <c r="R63" i="1"/>
  <c r="H65" i="1"/>
  <c r="I65" i="1"/>
  <c r="F65" i="1"/>
  <c r="L65" i="1"/>
  <c r="O65" i="1"/>
  <c r="R65" i="1"/>
  <c r="I66" i="1"/>
  <c r="F66" i="1"/>
  <c r="L66" i="1"/>
  <c r="O66" i="1"/>
  <c r="R66" i="1"/>
  <c r="S64" i="1"/>
  <c r="S65" i="1"/>
  <c r="S66" i="1"/>
  <c r="S63" i="1"/>
  <c r="I57" i="1"/>
  <c r="F57" i="1"/>
  <c r="L57" i="1"/>
  <c r="P57" i="1"/>
  <c r="S57" i="1"/>
  <c r="I56" i="1"/>
  <c r="F56" i="1"/>
  <c r="L56" i="1"/>
  <c r="S56" i="1"/>
  <c r="T57" i="1"/>
  <c r="T56" i="1"/>
  <c r="I38" i="1"/>
  <c r="F38" i="1"/>
  <c r="L38" i="1"/>
  <c r="P38" i="1"/>
  <c r="S38" i="1"/>
  <c r="I37" i="1"/>
  <c r="F37" i="1"/>
  <c r="L37" i="1"/>
  <c r="S37" i="1"/>
  <c r="I39" i="1"/>
  <c r="F39" i="1"/>
  <c r="L39" i="1"/>
  <c r="P39" i="1"/>
  <c r="S39" i="1"/>
  <c r="I40" i="1"/>
  <c r="F40" i="1"/>
  <c r="L40" i="1"/>
  <c r="P40" i="1"/>
  <c r="S40" i="1"/>
  <c r="I41" i="1"/>
  <c r="F41" i="1"/>
  <c r="L41" i="1"/>
  <c r="S41" i="1"/>
  <c r="T38" i="1"/>
  <c r="T39" i="1"/>
  <c r="T40" i="1"/>
  <c r="T41" i="1"/>
  <c r="T37" i="1"/>
  <c r="I23" i="1"/>
  <c r="F23" i="1"/>
  <c r="L23" i="1"/>
  <c r="P23" i="1"/>
  <c r="S23" i="1"/>
  <c r="I24" i="1"/>
  <c r="F24" i="1"/>
  <c r="L24" i="1"/>
  <c r="P24" i="1"/>
  <c r="S24" i="1"/>
  <c r="I25" i="1"/>
  <c r="F25" i="1"/>
  <c r="L25" i="1"/>
  <c r="P25" i="1"/>
  <c r="S25" i="1"/>
  <c r="I26" i="1"/>
  <c r="F26" i="1"/>
  <c r="L26" i="1"/>
  <c r="P26" i="1"/>
  <c r="S26" i="1"/>
  <c r="I27" i="1"/>
  <c r="F27" i="1"/>
  <c r="L27" i="1"/>
  <c r="P27" i="1"/>
  <c r="S27" i="1"/>
  <c r="I28" i="1"/>
  <c r="F28" i="1"/>
  <c r="L28" i="1"/>
  <c r="P28" i="1"/>
  <c r="S28" i="1"/>
  <c r="I29" i="1"/>
  <c r="F29" i="1"/>
  <c r="L29" i="1"/>
  <c r="P29" i="1"/>
  <c r="S29" i="1"/>
  <c r="I30" i="1"/>
  <c r="F30" i="1"/>
  <c r="L30" i="1"/>
  <c r="P30" i="1"/>
  <c r="S30" i="1"/>
  <c r="I31" i="1"/>
  <c r="F31" i="1"/>
  <c r="L31" i="1"/>
  <c r="P31" i="1"/>
  <c r="S31" i="1"/>
  <c r="T23" i="1"/>
  <c r="I11" i="1"/>
  <c r="F11" i="1"/>
  <c r="L11" i="1"/>
  <c r="P11" i="1"/>
  <c r="S11" i="1"/>
  <c r="I12" i="1"/>
  <c r="F12" i="1"/>
  <c r="L12" i="1"/>
  <c r="P12" i="1"/>
  <c r="S12" i="1"/>
  <c r="I13" i="1"/>
  <c r="F13" i="1"/>
  <c r="L13" i="1"/>
  <c r="P13" i="1"/>
  <c r="S13" i="1"/>
  <c r="I14" i="1"/>
  <c r="F14" i="1"/>
  <c r="L14" i="1"/>
  <c r="P14" i="1"/>
  <c r="S14" i="1"/>
  <c r="I15" i="1"/>
  <c r="F15" i="1"/>
  <c r="L15" i="1"/>
  <c r="P15" i="1"/>
  <c r="S15" i="1"/>
  <c r="I16" i="1"/>
  <c r="F16" i="1"/>
  <c r="L16" i="1"/>
  <c r="P16" i="1"/>
  <c r="S16" i="1"/>
  <c r="I17" i="1"/>
  <c r="F17" i="1"/>
  <c r="L17" i="1"/>
  <c r="P17" i="1"/>
  <c r="S17" i="1"/>
  <c r="T11" i="1"/>
  <c r="Q148" i="1"/>
  <c r="R148" i="1"/>
  <c r="J148" i="1"/>
  <c r="K148" i="1"/>
  <c r="Q147" i="1"/>
  <c r="R147" i="1"/>
  <c r="J147" i="1"/>
  <c r="K147" i="1"/>
  <c r="Q146" i="1"/>
  <c r="R146" i="1"/>
  <c r="J146" i="1"/>
  <c r="K146" i="1"/>
  <c r="Q141" i="1"/>
  <c r="R141" i="1"/>
  <c r="J141" i="1"/>
  <c r="K141" i="1"/>
  <c r="Q140" i="1"/>
  <c r="R140" i="1"/>
  <c r="J140" i="1"/>
  <c r="K140" i="1"/>
  <c r="Q139" i="1"/>
  <c r="R139" i="1"/>
  <c r="J139" i="1"/>
  <c r="K139" i="1"/>
  <c r="Q136" i="1"/>
  <c r="R136" i="1"/>
  <c r="J136" i="1"/>
  <c r="K136" i="1"/>
  <c r="Q128" i="1"/>
  <c r="R128" i="1"/>
  <c r="J128" i="1"/>
  <c r="K128" i="1"/>
  <c r="Q122" i="1"/>
  <c r="R122" i="1"/>
  <c r="J122" i="1"/>
  <c r="K122" i="1"/>
  <c r="Q121" i="1"/>
  <c r="R121" i="1"/>
  <c r="J121" i="1"/>
  <c r="K121" i="1"/>
  <c r="Q120" i="1"/>
  <c r="R120" i="1"/>
  <c r="J120" i="1"/>
  <c r="K120" i="1"/>
  <c r="Q119" i="1"/>
  <c r="R119" i="1"/>
  <c r="J119" i="1"/>
  <c r="K119" i="1"/>
  <c r="Q118" i="1"/>
  <c r="R118" i="1"/>
  <c r="J118" i="1"/>
  <c r="K118" i="1"/>
  <c r="Q117" i="1"/>
  <c r="R117" i="1"/>
  <c r="J117" i="1"/>
  <c r="K117" i="1"/>
  <c r="Q116" i="1"/>
  <c r="R116" i="1"/>
  <c r="J116" i="1"/>
  <c r="K116" i="1"/>
  <c r="Q115" i="1"/>
  <c r="R115" i="1"/>
  <c r="J115" i="1"/>
  <c r="K115" i="1"/>
  <c r="Q114" i="1"/>
  <c r="R114" i="1"/>
  <c r="J114" i="1"/>
  <c r="K114" i="1"/>
  <c r="Q113" i="1"/>
  <c r="R113" i="1"/>
  <c r="J113" i="1"/>
  <c r="K113" i="1"/>
  <c r="Q112" i="1"/>
  <c r="R112" i="1"/>
  <c r="J112" i="1"/>
  <c r="K112" i="1"/>
  <c r="Q111" i="1"/>
  <c r="R111" i="1"/>
  <c r="J111" i="1"/>
  <c r="K111" i="1"/>
  <c r="Q105" i="1"/>
  <c r="R105" i="1"/>
  <c r="J105" i="1"/>
  <c r="K105" i="1"/>
  <c r="Q104" i="1"/>
  <c r="R104" i="1"/>
  <c r="J104" i="1"/>
  <c r="K104" i="1"/>
  <c r="Q103" i="1"/>
  <c r="R103" i="1"/>
  <c r="J103" i="1"/>
  <c r="K103" i="1"/>
  <c r="Q97" i="1"/>
  <c r="R97" i="1"/>
  <c r="J97" i="1"/>
  <c r="K97" i="1"/>
  <c r="Q96" i="1"/>
  <c r="R96" i="1"/>
  <c r="J96" i="1"/>
  <c r="K96" i="1"/>
  <c r="Q95" i="1"/>
  <c r="R95" i="1"/>
  <c r="J95" i="1"/>
  <c r="K95" i="1"/>
  <c r="Q94" i="1"/>
  <c r="R94" i="1"/>
  <c r="J94" i="1"/>
  <c r="K94" i="1"/>
  <c r="Q93" i="1"/>
  <c r="R93" i="1"/>
  <c r="J93" i="1"/>
  <c r="K93" i="1"/>
  <c r="Q92" i="1"/>
  <c r="R92" i="1"/>
  <c r="J92" i="1"/>
  <c r="K92" i="1"/>
  <c r="Q91" i="1"/>
  <c r="R91" i="1"/>
  <c r="J91" i="1"/>
  <c r="K91" i="1"/>
  <c r="Q90" i="1"/>
  <c r="R90" i="1"/>
  <c r="J90" i="1"/>
  <c r="K90" i="1"/>
  <c r="Q86" i="1"/>
  <c r="R86" i="1"/>
  <c r="J86" i="1"/>
  <c r="K86" i="1"/>
  <c r="Q85" i="1"/>
  <c r="R85" i="1"/>
  <c r="J85" i="1"/>
  <c r="K85" i="1"/>
  <c r="Q84" i="1"/>
  <c r="R84" i="1"/>
  <c r="J84" i="1"/>
  <c r="K84" i="1"/>
  <c r="Q83" i="1"/>
  <c r="R83" i="1"/>
  <c r="J83" i="1"/>
  <c r="K83" i="1"/>
  <c r="Q82" i="1"/>
  <c r="R82" i="1"/>
  <c r="J82" i="1"/>
  <c r="K82" i="1"/>
  <c r="Q72" i="1"/>
  <c r="R72" i="1"/>
  <c r="Q76" i="1"/>
  <c r="R76" i="1"/>
  <c r="J76" i="1"/>
  <c r="K76" i="1"/>
  <c r="Q75" i="1"/>
  <c r="R75" i="1"/>
  <c r="J75" i="1"/>
  <c r="K75" i="1"/>
  <c r="Q74" i="1"/>
  <c r="R74" i="1"/>
  <c r="J74" i="1"/>
  <c r="K74" i="1"/>
  <c r="Q73" i="1"/>
  <c r="R73" i="1"/>
  <c r="J73" i="1"/>
  <c r="K73" i="1"/>
  <c r="J72" i="1"/>
  <c r="K72" i="1"/>
  <c r="P66" i="1"/>
  <c r="Q66" i="1"/>
  <c r="J66" i="1"/>
  <c r="K66" i="1"/>
  <c r="P65" i="1"/>
  <c r="Q65" i="1"/>
  <c r="J65" i="1"/>
  <c r="K65" i="1"/>
  <c r="P64" i="1"/>
  <c r="Q64" i="1"/>
  <c r="J64" i="1"/>
  <c r="K64" i="1"/>
  <c r="P63" i="1"/>
  <c r="Q63" i="1"/>
  <c r="J63" i="1"/>
  <c r="K63" i="1"/>
  <c r="Q57" i="1"/>
  <c r="R57" i="1"/>
  <c r="J57" i="1"/>
  <c r="K57" i="1"/>
  <c r="Q56" i="1"/>
  <c r="R56" i="1"/>
  <c r="J56" i="1"/>
  <c r="K56" i="1"/>
  <c r="Q41" i="1"/>
  <c r="R41" i="1"/>
  <c r="J41" i="1"/>
  <c r="K41" i="1"/>
  <c r="Q40" i="1"/>
  <c r="R40" i="1"/>
  <c r="J40" i="1"/>
  <c r="K40" i="1"/>
  <c r="Q39" i="1"/>
  <c r="R39" i="1"/>
  <c r="J39" i="1"/>
  <c r="K39" i="1"/>
  <c r="Q38" i="1"/>
  <c r="R38" i="1"/>
  <c r="J38" i="1"/>
  <c r="K38" i="1"/>
  <c r="Q37" i="1"/>
  <c r="R37" i="1"/>
  <c r="J37" i="1"/>
  <c r="K37" i="1"/>
  <c r="J23" i="1"/>
  <c r="K23" i="1"/>
  <c r="Q23" i="1"/>
  <c r="R23" i="1"/>
  <c r="J24" i="1"/>
  <c r="K24" i="1"/>
  <c r="Q24" i="1"/>
  <c r="R24" i="1"/>
  <c r="T24" i="1"/>
  <c r="J25" i="1"/>
  <c r="K25" i="1"/>
  <c r="Q25" i="1"/>
  <c r="R25" i="1"/>
  <c r="T25" i="1"/>
  <c r="J26" i="1"/>
  <c r="K26" i="1"/>
  <c r="Q26" i="1"/>
  <c r="R26" i="1"/>
  <c r="T26" i="1"/>
  <c r="J27" i="1"/>
  <c r="K27" i="1"/>
  <c r="Q27" i="1"/>
  <c r="R27" i="1"/>
  <c r="T27" i="1"/>
  <c r="J28" i="1"/>
  <c r="K28" i="1"/>
  <c r="Q28" i="1"/>
  <c r="R28" i="1"/>
  <c r="T28" i="1"/>
  <c r="J29" i="1"/>
  <c r="K29" i="1"/>
  <c r="Q29" i="1"/>
  <c r="R29" i="1"/>
  <c r="T29" i="1"/>
  <c r="J30" i="1"/>
  <c r="K30" i="1"/>
  <c r="Q30" i="1"/>
  <c r="R30" i="1"/>
  <c r="T30" i="1"/>
  <c r="J31" i="1"/>
  <c r="K31" i="1"/>
  <c r="Q31" i="1"/>
  <c r="R31" i="1"/>
  <c r="T31" i="1"/>
  <c r="T12" i="16"/>
  <c r="T11" i="18"/>
  <c r="I11" i="10"/>
  <c r="F11" i="10"/>
  <c r="L11" i="10"/>
  <c r="S11" i="10"/>
  <c r="I12" i="10"/>
  <c r="F12" i="10"/>
  <c r="L12" i="10"/>
  <c r="S12" i="10"/>
  <c r="I13" i="10"/>
  <c r="F13" i="10"/>
  <c r="L13" i="10"/>
  <c r="S13" i="10"/>
  <c r="I12" i="9"/>
  <c r="F12" i="9"/>
  <c r="L12" i="9"/>
  <c r="S12" i="9"/>
  <c r="I13" i="9"/>
  <c r="F13" i="9"/>
  <c r="L13" i="9"/>
  <c r="S13" i="9"/>
  <c r="I14" i="9"/>
  <c r="F14" i="9"/>
  <c r="L14" i="9"/>
  <c r="S14" i="9"/>
  <c r="I11" i="9"/>
  <c r="F11" i="9"/>
  <c r="L11" i="9"/>
  <c r="S11" i="9"/>
  <c r="I21" i="13"/>
  <c r="F21" i="13"/>
  <c r="L21" i="13"/>
  <c r="S21" i="13"/>
  <c r="I12" i="13"/>
  <c r="F12" i="13"/>
  <c r="L12" i="13"/>
  <c r="P12" i="13"/>
  <c r="S12" i="13"/>
  <c r="I13" i="13"/>
  <c r="F13" i="13"/>
  <c r="L13" i="13"/>
  <c r="P13" i="13"/>
  <c r="S13" i="13"/>
  <c r="I14" i="13"/>
  <c r="F14" i="13"/>
  <c r="L14" i="13"/>
  <c r="P14" i="13"/>
  <c r="S14" i="13"/>
  <c r="I15" i="13"/>
  <c r="F15" i="13"/>
  <c r="L15" i="13"/>
  <c r="P15" i="13"/>
  <c r="S15" i="13"/>
  <c r="I16" i="13"/>
  <c r="F16" i="13"/>
  <c r="L16" i="13"/>
  <c r="P16" i="13"/>
  <c r="S16" i="13"/>
  <c r="I17" i="13"/>
  <c r="F17" i="13"/>
  <c r="L17" i="13"/>
  <c r="P17" i="13"/>
  <c r="S17" i="13"/>
  <c r="I18" i="13"/>
  <c r="F18" i="13"/>
  <c r="L18" i="13"/>
  <c r="P18" i="13"/>
  <c r="S18" i="13"/>
  <c r="I19" i="13"/>
  <c r="F19" i="13"/>
  <c r="L19" i="13"/>
  <c r="P19" i="13"/>
  <c r="S19" i="13"/>
  <c r="I20" i="13"/>
  <c r="F20" i="13"/>
  <c r="L20" i="13"/>
  <c r="P20" i="13"/>
  <c r="S20" i="13"/>
  <c r="I22" i="13"/>
  <c r="F22" i="13"/>
  <c r="L22" i="13"/>
  <c r="S22" i="13"/>
  <c r="I11" i="13"/>
  <c r="F11" i="13"/>
  <c r="L11" i="13"/>
  <c r="P11" i="13"/>
  <c r="S11" i="13"/>
  <c r="I12" i="12"/>
  <c r="F12" i="12"/>
  <c r="L12" i="12"/>
  <c r="S12" i="12"/>
  <c r="I13" i="12"/>
  <c r="F13" i="12"/>
  <c r="L13" i="12"/>
  <c r="S13" i="12"/>
  <c r="I11" i="12"/>
  <c r="F11" i="12"/>
  <c r="L11" i="12"/>
  <c r="S11" i="12"/>
  <c r="I12" i="11"/>
  <c r="F12" i="11"/>
  <c r="L12" i="11"/>
  <c r="S12" i="11"/>
  <c r="I13" i="11"/>
  <c r="F13" i="11"/>
  <c r="L13" i="11"/>
  <c r="P13" i="11"/>
  <c r="S13" i="11"/>
  <c r="I14" i="11"/>
  <c r="F14" i="11"/>
  <c r="L14" i="11"/>
  <c r="P14" i="11"/>
  <c r="S14" i="11"/>
  <c r="I15" i="11"/>
  <c r="F15" i="11"/>
  <c r="L15" i="11"/>
  <c r="P15" i="11"/>
  <c r="S15" i="11"/>
  <c r="I16" i="11"/>
  <c r="F16" i="11"/>
  <c r="L16" i="11"/>
  <c r="S16" i="11"/>
  <c r="I17" i="11"/>
  <c r="F17" i="11"/>
  <c r="L17" i="11"/>
  <c r="P17" i="11"/>
  <c r="S17" i="11"/>
  <c r="I18" i="11"/>
  <c r="F18" i="11"/>
  <c r="L18" i="11"/>
  <c r="S18" i="11"/>
  <c r="I11" i="11"/>
  <c r="F11" i="11"/>
  <c r="L11" i="11"/>
  <c r="P11" i="11"/>
  <c r="S11" i="11"/>
  <c r="I12" i="6"/>
  <c r="F12" i="6"/>
  <c r="L12" i="6"/>
  <c r="P12" i="6"/>
  <c r="S12" i="6"/>
  <c r="I13" i="6"/>
  <c r="F13" i="6"/>
  <c r="L13" i="6"/>
  <c r="S13" i="6"/>
  <c r="I14" i="6"/>
  <c r="F14" i="6"/>
  <c r="L14" i="6"/>
  <c r="P14" i="6"/>
  <c r="S14" i="6"/>
  <c r="I15" i="6"/>
  <c r="F15" i="6"/>
  <c r="L15" i="6"/>
  <c r="S15" i="6"/>
  <c r="I11" i="6"/>
  <c r="F11" i="6"/>
  <c r="L11" i="6"/>
  <c r="P11" i="6"/>
  <c r="S11" i="6"/>
  <c r="I11" i="5"/>
  <c r="F11" i="5"/>
  <c r="L11" i="5"/>
  <c r="P11" i="5"/>
  <c r="S11" i="5"/>
  <c r="Q11" i="5"/>
  <c r="I12" i="5"/>
  <c r="F12" i="5"/>
  <c r="L12" i="5"/>
  <c r="S12" i="5"/>
  <c r="I13" i="5"/>
  <c r="F13" i="5"/>
  <c r="L13" i="5"/>
  <c r="S13" i="5"/>
  <c r="I14" i="5"/>
  <c r="F14" i="5"/>
  <c r="L14" i="5"/>
  <c r="S14" i="5"/>
  <c r="I15" i="5"/>
  <c r="F15" i="5"/>
  <c r="L15" i="5"/>
  <c r="S15" i="5"/>
  <c r="I12" i="2"/>
  <c r="F12" i="2"/>
  <c r="L12" i="2"/>
  <c r="P12" i="2"/>
  <c r="S12" i="2"/>
  <c r="I11" i="2"/>
  <c r="F11" i="2"/>
  <c r="L11" i="2"/>
  <c r="S11" i="2"/>
  <c r="I12" i="7"/>
  <c r="F12" i="7"/>
  <c r="L12" i="7"/>
  <c r="P12" i="7"/>
  <c r="S12" i="7"/>
  <c r="I13" i="7"/>
  <c r="F13" i="7"/>
  <c r="L13" i="7"/>
  <c r="P13" i="7"/>
  <c r="S13" i="7"/>
  <c r="I14" i="7"/>
  <c r="F14" i="7"/>
  <c r="L14" i="7"/>
  <c r="P14" i="7"/>
  <c r="S14" i="7"/>
  <c r="I15" i="7"/>
  <c r="F15" i="7"/>
  <c r="L15" i="7"/>
  <c r="S15" i="7"/>
  <c r="I11" i="7"/>
  <c r="F11" i="7"/>
  <c r="L11" i="7"/>
  <c r="S11" i="7"/>
  <c r="T14" i="13"/>
  <c r="Q14" i="13"/>
  <c r="R14" i="13"/>
  <c r="J14" i="13"/>
  <c r="K14" i="13"/>
  <c r="J15" i="13"/>
  <c r="K15" i="13"/>
  <c r="Q15" i="13"/>
  <c r="R15" i="13"/>
  <c r="T15" i="13"/>
  <c r="T15" i="5"/>
  <c r="T12" i="5"/>
  <c r="T13" i="5"/>
  <c r="T14" i="5"/>
  <c r="T11" i="5"/>
  <c r="H13" i="4"/>
  <c r="I14" i="4"/>
  <c r="F14" i="4"/>
  <c r="L14" i="4"/>
  <c r="O14" i="4"/>
  <c r="R14" i="4"/>
  <c r="I13" i="4"/>
  <c r="F13" i="4"/>
  <c r="L13" i="4"/>
  <c r="O13" i="4"/>
  <c r="R13" i="4"/>
  <c r="I11" i="4"/>
  <c r="F11" i="4"/>
  <c r="L11" i="4"/>
  <c r="O11" i="4"/>
  <c r="R11" i="4"/>
  <c r="I12" i="4"/>
  <c r="F12" i="4"/>
  <c r="L12" i="4"/>
  <c r="O12" i="4"/>
  <c r="R12" i="4"/>
  <c r="S14" i="4"/>
  <c r="P14" i="4"/>
  <c r="Q14" i="4"/>
  <c r="J14" i="4"/>
  <c r="K14" i="4"/>
  <c r="Q12" i="16"/>
  <c r="R12" i="16"/>
  <c r="J12" i="16"/>
  <c r="K12" i="16"/>
  <c r="Q12" i="18"/>
  <c r="R12" i="18"/>
  <c r="J12" i="18"/>
  <c r="K12" i="18"/>
  <c r="F24" i="14"/>
  <c r="I24" i="14"/>
  <c r="L24" i="14"/>
  <c r="J24" i="14"/>
  <c r="K24" i="14"/>
  <c r="F25" i="14"/>
  <c r="I25" i="14"/>
  <c r="L25" i="14"/>
  <c r="F26" i="14"/>
  <c r="I26" i="14"/>
  <c r="L26" i="14"/>
  <c r="F27" i="14"/>
  <c r="I27" i="14"/>
  <c r="L27" i="14"/>
  <c r="F28" i="14"/>
  <c r="I28" i="14"/>
  <c r="L28" i="14"/>
  <c r="F11" i="14"/>
  <c r="I11" i="14"/>
  <c r="L11" i="14"/>
  <c r="F12" i="14"/>
  <c r="I12" i="14"/>
  <c r="L12" i="14"/>
  <c r="F13" i="14"/>
  <c r="I13" i="14"/>
  <c r="L13" i="14"/>
  <c r="F14" i="14"/>
  <c r="I14" i="14"/>
  <c r="L14" i="14"/>
  <c r="F15" i="14"/>
  <c r="I15" i="14"/>
  <c r="L15" i="14"/>
  <c r="F16" i="14"/>
  <c r="I16" i="14"/>
  <c r="L16" i="14"/>
  <c r="F17" i="14"/>
  <c r="I17" i="14"/>
  <c r="L17" i="14"/>
  <c r="F18" i="14"/>
  <c r="I18" i="14"/>
  <c r="L18" i="14"/>
  <c r="F19" i="14"/>
  <c r="I19" i="14"/>
  <c r="L19" i="14"/>
  <c r="F20" i="14"/>
  <c r="I20" i="14"/>
  <c r="L20" i="14"/>
  <c r="F21" i="14"/>
  <c r="I21" i="14"/>
  <c r="L21" i="14"/>
  <c r="F22" i="14"/>
  <c r="I22" i="14"/>
  <c r="L22" i="14"/>
  <c r="F23" i="14"/>
  <c r="I23" i="14"/>
  <c r="L23" i="14"/>
  <c r="M24" i="14"/>
  <c r="J25" i="14"/>
  <c r="K25" i="14"/>
  <c r="M25" i="14"/>
  <c r="J26" i="14"/>
  <c r="K26" i="14"/>
  <c r="M26" i="14"/>
  <c r="J27" i="14"/>
  <c r="K27" i="14"/>
  <c r="M27" i="14"/>
  <c r="J28" i="14"/>
  <c r="K28" i="14"/>
  <c r="M28" i="14"/>
  <c r="T12" i="19"/>
  <c r="Q12" i="19"/>
  <c r="R12" i="19"/>
  <c r="J12" i="19"/>
  <c r="K12" i="19"/>
  <c r="T11" i="19"/>
  <c r="Q11" i="19"/>
  <c r="R11" i="19"/>
  <c r="J11" i="19"/>
  <c r="K11" i="19"/>
  <c r="J17" i="13"/>
  <c r="K17" i="13"/>
  <c r="Q17" i="13"/>
  <c r="R17" i="13"/>
  <c r="T17" i="13"/>
  <c r="Q11" i="7"/>
  <c r="R11" i="7"/>
  <c r="T11" i="7"/>
  <c r="J11" i="7"/>
  <c r="K11" i="7"/>
  <c r="Q13" i="9"/>
  <c r="R13" i="9"/>
  <c r="T13" i="9"/>
  <c r="Q14" i="9"/>
  <c r="R14" i="9"/>
  <c r="T14" i="9"/>
  <c r="J13" i="9"/>
  <c r="K13" i="9"/>
  <c r="J14" i="9"/>
  <c r="K14" i="9"/>
  <c r="Q12" i="13"/>
  <c r="R12" i="13"/>
  <c r="T12" i="13"/>
  <c r="Q13" i="13"/>
  <c r="R13" i="13"/>
  <c r="T13" i="13"/>
  <c r="Q18" i="13"/>
  <c r="R18" i="13"/>
  <c r="T18" i="13"/>
  <c r="Q21" i="13"/>
  <c r="R21" i="13"/>
  <c r="T21" i="13"/>
  <c r="Q19" i="13"/>
  <c r="R19" i="13"/>
  <c r="T19" i="13"/>
  <c r="Q20" i="13"/>
  <c r="R20" i="13"/>
  <c r="T20" i="13"/>
  <c r="Q16" i="13"/>
  <c r="R16" i="13"/>
  <c r="T16" i="13"/>
  <c r="Q22" i="13"/>
  <c r="R22" i="13"/>
  <c r="T22" i="13"/>
  <c r="J13" i="13"/>
  <c r="K13" i="13"/>
  <c r="J18" i="13"/>
  <c r="K18" i="13"/>
  <c r="J21" i="13"/>
  <c r="K21" i="13"/>
  <c r="J19" i="13"/>
  <c r="K19" i="13"/>
  <c r="J20" i="13"/>
  <c r="K20" i="13"/>
  <c r="J16" i="13"/>
  <c r="K16" i="13"/>
  <c r="J22" i="13"/>
  <c r="K22" i="13"/>
  <c r="Q13" i="12"/>
  <c r="R13" i="12"/>
  <c r="T13" i="12"/>
  <c r="Q11" i="12"/>
  <c r="R11" i="12"/>
  <c r="T11" i="12"/>
  <c r="J13" i="12"/>
  <c r="K13" i="12"/>
  <c r="J11" i="12"/>
  <c r="K11" i="12"/>
  <c r="Q13" i="11"/>
  <c r="R13" i="11"/>
  <c r="T13" i="11"/>
  <c r="Q14" i="11"/>
  <c r="R14" i="11"/>
  <c r="T14" i="11"/>
  <c r="Q15" i="11"/>
  <c r="R15" i="11"/>
  <c r="T15" i="11"/>
  <c r="Q17" i="11"/>
  <c r="R17" i="11"/>
  <c r="T17" i="11"/>
  <c r="Q18" i="11"/>
  <c r="R18" i="11"/>
  <c r="T18" i="11"/>
  <c r="Q16" i="11"/>
  <c r="R16" i="11"/>
  <c r="T16" i="11"/>
  <c r="Q12" i="11"/>
  <c r="R12" i="11"/>
  <c r="T12" i="11"/>
  <c r="J13" i="11"/>
  <c r="K13" i="11"/>
  <c r="J14" i="11"/>
  <c r="K14" i="11"/>
  <c r="J15" i="11"/>
  <c r="K15" i="11"/>
  <c r="J17" i="11"/>
  <c r="K17" i="11"/>
  <c r="J18" i="11"/>
  <c r="K18" i="11"/>
  <c r="J16" i="11"/>
  <c r="K16" i="11"/>
  <c r="J12" i="11"/>
  <c r="K12" i="11"/>
  <c r="Q12" i="7"/>
  <c r="R12" i="7"/>
  <c r="T12" i="7"/>
  <c r="Q13" i="7"/>
  <c r="R13" i="7"/>
  <c r="T13" i="7"/>
  <c r="Q14" i="7"/>
  <c r="R14" i="7"/>
  <c r="T14" i="7"/>
  <c r="Q15" i="7"/>
  <c r="R15" i="7"/>
  <c r="T15" i="7"/>
  <c r="J12" i="7"/>
  <c r="K12" i="7"/>
  <c r="J13" i="7"/>
  <c r="K13" i="7"/>
  <c r="J14" i="7"/>
  <c r="K14" i="7"/>
  <c r="J15" i="7"/>
  <c r="K15" i="7"/>
  <c r="Q11" i="6"/>
  <c r="R11" i="6"/>
  <c r="T11" i="6"/>
  <c r="Q12" i="6"/>
  <c r="R12" i="6"/>
  <c r="T12" i="6"/>
  <c r="Q14" i="6"/>
  <c r="R14" i="6"/>
  <c r="T14" i="6"/>
  <c r="J11" i="6"/>
  <c r="K11" i="6"/>
  <c r="J12" i="6"/>
  <c r="K12" i="6"/>
  <c r="J14" i="6"/>
  <c r="K14" i="6"/>
  <c r="Q14" i="5"/>
  <c r="R14" i="5"/>
  <c r="J14" i="5"/>
  <c r="K14" i="5"/>
  <c r="R11" i="5"/>
  <c r="Q12" i="5"/>
  <c r="R12" i="5"/>
  <c r="J11" i="5"/>
  <c r="K11" i="5"/>
  <c r="S12" i="4"/>
  <c r="P12" i="4"/>
  <c r="Q12" i="4"/>
  <c r="J12" i="4"/>
  <c r="K12" i="4"/>
  <c r="T13" i="1"/>
  <c r="T14" i="1"/>
  <c r="T15" i="1"/>
  <c r="T16" i="1"/>
  <c r="T17" i="1"/>
  <c r="Q13" i="1"/>
  <c r="R13" i="1"/>
  <c r="Q14" i="1"/>
  <c r="R14" i="1"/>
  <c r="Q15" i="1"/>
  <c r="R15" i="1"/>
  <c r="Q16" i="1"/>
  <c r="R16" i="1"/>
  <c r="Q17" i="1"/>
  <c r="R17" i="1"/>
  <c r="J15" i="1"/>
  <c r="K15" i="1"/>
  <c r="J16" i="1"/>
  <c r="K16" i="1"/>
  <c r="J17" i="1"/>
  <c r="K17" i="1"/>
  <c r="J13" i="1"/>
  <c r="K13" i="1"/>
  <c r="Q11" i="18"/>
  <c r="R11" i="18"/>
  <c r="J11" i="18"/>
  <c r="K11" i="18"/>
  <c r="Q11" i="16"/>
  <c r="R11" i="16"/>
  <c r="J11" i="16"/>
  <c r="K11" i="16"/>
  <c r="J12" i="5"/>
  <c r="K12" i="5"/>
  <c r="J14" i="14"/>
  <c r="K14" i="14"/>
  <c r="J15" i="14"/>
  <c r="K15" i="14"/>
  <c r="J16" i="14"/>
  <c r="K16" i="14"/>
  <c r="J17" i="14"/>
  <c r="K17" i="14"/>
  <c r="J21" i="14"/>
  <c r="K21" i="14"/>
  <c r="J22" i="14"/>
  <c r="K22" i="14"/>
  <c r="J23" i="14"/>
  <c r="K23" i="14"/>
  <c r="J18" i="14"/>
  <c r="K18" i="14"/>
  <c r="J19" i="14"/>
  <c r="K19" i="14"/>
  <c r="J13" i="14"/>
  <c r="K13" i="14"/>
  <c r="P11" i="8"/>
  <c r="I11" i="8"/>
  <c r="F11" i="8"/>
  <c r="L11" i="8"/>
  <c r="J20" i="14"/>
  <c r="K20" i="14"/>
  <c r="J12" i="14"/>
  <c r="K12" i="14"/>
  <c r="J11" i="14"/>
  <c r="M13" i="14"/>
  <c r="M23" i="14"/>
  <c r="K11" i="14"/>
  <c r="M12" i="14"/>
  <c r="M15" i="14"/>
  <c r="M17" i="14"/>
  <c r="M22" i="14"/>
  <c r="M18" i="14"/>
  <c r="M20" i="14"/>
  <c r="J12" i="13"/>
  <c r="K12" i="13"/>
  <c r="J12" i="12"/>
  <c r="K12" i="12"/>
  <c r="J11" i="11"/>
  <c r="K11" i="11"/>
  <c r="J11" i="10"/>
  <c r="K11" i="10"/>
  <c r="J13" i="10"/>
  <c r="K13" i="10"/>
  <c r="J12" i="10"/>
  <c r="K12" i="10"/>
  <c r="J11" i="9"/>
  <c r="K11" i="9"/>
  <c r="J12" i="9"/>
  <c r="K12" i="9"/>
  <c r="S11" i="8"/>
  <c r="J11" i="8"/>
  <c r="K11" i="8"/>
  <c r="J13" i="6"/>
  <c r="K13" i="6"/>
  <c r="J15" i="6"/>
  <c r="K15" i="6"/>
  <c r="J13" i="5"/>
  <c r="K13" i="5"/>
  <c r="J15" i="5"/>
  <c r="K15" i="5"/>
  <c r="J13" i="4"/>
  <c r="K13" i="4"/>
  <c r="J11" i="4"/>
  <c r="K11" i="4"/>
  <c r="J11" i="2"/>
  <c r="K11" i="2"/>
  <c r="J12" i="2"/>
  <c r="K12" i="2"/>
  <c r="J12" i="1"/>
  <c r="K12" i="1"/>
  <c r="J14" i="1"/>
  <c r="K14" i="1"/>
  <c r="J11" i="1"/>
  <c r="K11" i="1"/>
  <c r="M11" i="14"/>
  <c r="M16" i="14"/>
  <c r="M19" i="14"/>
  <c r="M21" i="14"/>
  <c r="M14" i="14"/>
  <c r="J11" i="13"/>
  <c r="K11" i="13"/>
  <c r="T11" i="13"/>
  <c r="Q11" i="13"/>
  <c r="R11" i="13"/>
  <c r="Q12" i="12"/>
  <c r="T12" i="12"/>
  <c r="R12" i="12"/>
  <c r="Q11" i="11"/>
  <c r="T11" i="11"/>
  <c r="R11" i="11"/>
  <c r="Q12" i="10"/>
  <c r="T12" i="10"/>
  <c r="R12" i="10"/>
  <c r="Q11" i="10"/>
  <c r="T11" i="10"/>
  <c r="R11" i="10"/>
  <c r="Q13" i="10"/>
  <c r="T13" i="10"/>
  <c r="R13" i="10"/>
  <c r="Q12" i="9"/>
  <c r="T12" i="9"/>
  <c r="R12" i="9"/>
  <c r="Q11" i="9"/>
  <c r="T11" i="9"/>
  <c r="R11" i="9"/>
  <c r="Q11" i="8"/>
  <c r="T11" i="8"/>
  <c r="R11" i="8"/>
  <c r="Q15" i="6"/>
  <c r="T15" i="6"/>
  <c r="R15" i="6"/>
  <c r="Q13" i="6"/>
  <c r="T13" i="6"/>
  <c r="R13" i="6"/>
  <c r="Q15" i="5"/>
  <c r="R15" i="5"/>
  <c r="Q13" i="5"/>
  <c r="R13" i="5"/>
  <c r="P11" i="4"/>
  <c r="S11" i="4"/>
  <c r="Q11" i="4"/>
  <c r="P13" i="4"/>
  <c r="S13" i="4"/>
  <c r="Q13" i="4"/>
  <c r="T12" i="2"/>
  <c r="Q12" i="2"/>
  <c r="R12" i="2"/>
  <c r="T11" i="2"/>
  <c r="Q11" i="2"/>
  <c r="R11" i="2"/>
  <c r="Q11" i="1"/>
  <c r="R11" i="1"/>
  <c r="T12" i="1"/>
  <c r="Q12" i="1"/>
  <c r="R12" i="1"/>
</calcChain>
</file>

<file path=xl/sharedStrings.xml><?xml version="1.0" encoding="utf-8"?>
<sst xmlns="http://schemas.openxmlformats.org/spreadsheetml/2006/main" count="1056" uniqueCount="123">
  <si>
    <t>Mens 8+</t>
  </si>
  <si>
    <t>Bow</t>
  </si>
  <si>
    <t>Crew</t>
  </si>
  <si>
    <t>Start Time</t>
  </si>
  <si>
    <t>(in Seconds)</t>
  </si>
  <si>
    <t>Finish Time</t>
  </si>
  <si>
    <t>Elapsed Time</t>
  </si>
  <si>
    <t>Handicap</t>
  </si>
  <si>
    <t>Adjusted Time</t>
  </si>
  <si>
    <t>Rank</t>
  </si>
  <si>
    <t>min</t>
  </si>
  <si>
    <t>sec</t>
  </si>
  <si>
    <t>Mixed 8+</t>
  </si>
  <si>
    <t>Mens 4x</t>
  </si>
  <si>
    <t>Mixed 4x</t>
  </si>
  <si>
    <t>Womens 2x</t>
  </si>
  <si>
    <t>Womens 1x</t>
  </si>
  <si>
    <t>Womens 8+</t>
  </si>
  <si>
    <t>Womens 4x</t>
  </si>
  <si>
    <t>Mens 1x</t>
  </si>
  <si>
    <t>Mixed 2x</t>
  </si>
  <si>
    <t>Mens 2x</t>
  </si>
  <si>
    <t>Overall Fastest Boat</t>
  </si>
  <si>
    <t>Second</t>
  </si>
  <si>
    <t>Minute</t>
  </si>
  <si>
    <t>Crew Age</t>
  </si>
  <si>
    <t>Club</t>
  </si>
  <si>
    <t>A</t>
  </si>
  <si>
    <t>Vanderveen</t>
  </si>
  <si>
    <t>B</t>
  </si>
  <si>
    <t>Stoffelsma</t>
  </si>
  <si>
    <t>Yan</t>
  </si>
  <si>
    <t>C</t>
  </si>
  <si>
    <t>Cummings</t>
  </si>
  <si>
    <t>Burns</t>
  </si>
  <si>
    <t>Leah</t>
  </si>
  <si>
    <t>Lindsay</t>
  </si>
  <si>
    <t>Cheryl</t>
  </si>
  <si>
    <t>Rahn</t>
  </si>
  <si>
    <t>Linton</t>
  </si>
  <si>
    <t>Nicomekl</t>
  </si>
  <si>
    <t>Goodall</t>
  </si>
  <si>
    <t>Dalton</t>
  </si>
  <si>
    <t>Denomy</t>
  </si>
  <si>
    <t>Van Leeuwen</t>
  </si>
  <si>
    <t>Moss</t>
  </si>
  <si>
    <t>Welch</t>
  </si>
  <si>
    <t>UFV</t>
  </si>
  <si>
    <t>Lightning</t>
  </si>
  <si>
    <t>Metras</t>
  </si>
  <si>
    <t>Thunder</t>
  </si>
  <si>
    <t>Schreiner</t>
  </si>
  <si>
    <t>N/A</t>
  </si>
  <si>
    <t>McCulloch</t>
  </si>
  <si>
    <t>Pepper</t>
  </si>
  <si>
    <t>Salt</t>
  </si>
  <si>
    <t>Batman</t>
  </si>
  <si>
    <t>Robin</t>
  </si>
  <si>
    <t>Craviero</t>
  </si>
  <si>
    <t>Molholm</t>
  </si>
  <si>
    <t>Sonja</t>
  </si>
  <si>
    <t>Glanfield</t>
  </si>
  <si>
    <t>Delta</t>
  </si>
  <si>
    <t>Zhuk</t>
  </si>
  <si>
    <t>Uhlenbruck</t>
  </si>
  <si>
    <t>Garret</t>
  </si>
  <si>
    <t>Gambrel</t>
  </si>
  <si>
    <t>Jones</t>
  </si>
  <si>
    <t>Hoare</t>
  </si>
  <si>
    <t>Gauvin</t>
  </si>
  <si>
    <t>McGillivray</t>
  </si>
  <si>
    <t>Van College</t>
  </si>
  <si>
    <t>Van Rowing Club</t>
  </si>
  <si>
    <t>St. Georges</t>
  </si>
  <si>
    <t>Sidoo</t>
  </si>
  <si>
    <t>Huang</t>
  </si>
  <si>
    <t>Mehta</t>
  </si>
  <si>
    <t>French</t>
  </si>
  <si>
    <t>Chung</t>
  </si>
  <si>
    <t>Vic</t>
  </si>
  <si>
    <t>SFU</t>
  </si>
  <si>
    <t>Golding</t>
  </si>
  <si>
    <t>Reagh</t>
  </si>
  <si>
    <t>FLYRS</t>
  </si>
  <si>
    <t>Gulka</t>
  </si>
  <si>
    <t>Taschereau</t>
  </si>
  <si>
    <t>Down</t>
  </si>
  <si>
    <t>Van Noort</t>
  </si>
  <si>
    <t>Bailey</t>
  </si>
  <si>
    <t>de Kroon</t>
  </si>
  <si>
    <t>Fisher</t>
  </si>
  <si>
    <t>Matson</t>
  </si>
  <si>
    <t>Lawrie</t>
  </si>
  <si>
    <t>Camparmo</t>
  </si>
  <si>
    <t>Womens Novice 4x</t>
  </si>
  <si>
    <t>Mens Novice 8+</t>
  </si>
  <si>
    <t>Mens 4+/-</t>
  </si>
  <si>
    <t>UFV Club</t>
  </si>
  <si>
    <t>Martinez</t>
  </si>
  <si>
    <t>Womens 4+/-</t>
  </si>
  <si>
    <t xml:space="preserve">Schoenberger </t>
  </si>
  <si>
    <t>Campbell</t>
  </si>
  <si>
    <t>Alison</t>
  </si>
  <si>
    <t>Carole</t>
  </si>
  <si>
    <t>Womens Novice 8+</t>
  </si>
  <si>
    <t>Deros</t>
  </si>
  <si>
    <t>Mixed Novice 8+</t>
  </si>
  <si>
    <t>Mens Novice 4x</t>
  </si>
  <si>
    <t>Category</t>
  </si>
  <si>
    <t>Mens/Mixed Novice 8+</t>
  </si>
  <si>
    <t>Mens/Womens Novice 4x</t>
  </si>
  <si>
    <t>Wolfe (W)</t>
  </si>
  <si>
    <t>Schreiner (Mix)</t>
  </si>
  <si>
    <t>FLCRC</t>
  </si>
  <si>
    <t>20 SEC PENALTY</t>
  </si>
  <si>
    <t>Morrison</t>
  </si>
  <si>
    <t>Mens 4+</t>
  </si>
  <si>
    <t>Womens 4+</t>
  </si>
  <si>
    <t>VCRC</t>
  </si>
  <si>
    <t>DDRC</t>
  </si>
  <si>
    <t>VRC</t>
  </si>
  <si>
    <t>Mens/ Womens Novice 4x</t>
  </si>
  <si>
    <t>McGillivary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</si>
</sst>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2" borderId="4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1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1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/>
    <xf numFmtId="0" fontId="3" fillId="2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12" xfId="0" applyFont="1" applyFill="1" applyBorder="1" applyAlignment="1">
      <alignment vertical="center"/>
    </xf>
    <xf numFmtId="0" fontId="0" fillId="0" borderId="12" xfId="0" applyBorder="1"/>
    <xf numFmtId="0" fontId="3" fillId="3" borderId="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" fontId="4" fillId="0" borderId="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2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5</xdr:col>
      <xdr:colOff>762001</xdr:colOff>
      <xdr:row>6</xdr:row>
      <xdr:rowOff>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1"/>
          <a:ext cx="6803570" cy="1143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28624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28624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163285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286249" cy="111578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28624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8</xdr:col>
      <xdr:colOff>0</xdr:colOff>
      <xdr:row>6</xdr:row>
      <xdr:rowOff>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7320642" cy="1143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7</xdr:col>
      <xdr:colOff>612320</xdr:colOff>
      <xdr:row>6</xdr:row>
      <xdr:rowOff>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6027963" cy="1143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807719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315074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5</xdr:col>
      <xdr:colOff>775608</xdr:colOff>
      <xdr:row>7</xdr:row>
      <xdr:rowOff>108857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6640286" cy="144235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28624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2</xdr:rowOff>
    </xdr:from>
    <xdr:to>
      <xdr:col>5</xdr:col>
      <xdr:colOff>1238251</xdr:colOff>
      <xdr:row>5</xdr:row>
      <xdr:rowOff>476249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2"/>
          <a:ext cx="6708320" cy="14287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40823</xdr:colOff>
      <xdr:row>0</xdr:row>
      <xdr:rowOff>1</xdr:rowOff>
    </xdr:from>
    <xdr:to>
      <xdr:col>8</xdr:col>
      <xdr:colOff>54429</xdr:colOff>
      <xdr:row>6</xdr:row>
      <xdr:rowOff>13607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3" y="1"/>
          <a:ext cx="7946570" cy="115660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8</xdr:col>
      <xdr:colOff>0</xdr:colOff>
      <xdr:row>6</xdr:row>
      <xdr:rowOff>13607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6327320" cy="115660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28624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28624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28624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U169"/>
  <sheetViews>
    <sheetView tabSelected="1" topLeftCell="A125" zoomScale="70" zoomScaleNormal="70" zoomScalePageLayoutView="70" workbookViewId="0">
      <selection activeCell="D134" sqref="D134"/>
    </sheetView>
  </sheetViews>
  <sheetFormatPr baseColWidth="10" defaultColWidth="8.83203125" defaultRowHeight="14" x14ac:dyDescent="0"/>
  <cols>
    <col min="1" max="1" width="8.6640625" bestFit="1" customWidth="1"/>
    <col min="2" max="2" width="26.6640625" bestFit="1" customWidth="1"/>
    <col min="3" max="3" width="36.83203125" customWidth="1"/>
    <col min="4" max="4" width="8.6640625" customWidth="1"/>
    <col min="5" max="5" width="9.5" customWidth="1"/>
    <col min="6" max="6" width="21.5" bestFit="1" customWidth="1"/>
    <col min="7" max="7" width="9.33203125" customWidth="1"/>
    <col min="8" max="8" width="8.83203125" customWidth="1"/>
    <col min="9" max="9" width="21.5" bestFit="1" customWidth="1"/>
    <col min="12" max="12" width="9.1640625" customWidth="1"/>
    <col min="13" max="13" width="2.83203125" hidden="1" customWidth="1"/>
    <col min="14" max="15" width="9.1640625" hidden="1" customWidth="1"/>
    <col min="16" max="16" width="22.5" customWidth="1"/>
  </cols>
  <sheetData>
    <row r="7" spans="1:21" ht="36">
      <c r="A7" s="15" t="s">
        <v>0</v>
      </c>
      <c r="B7" s="15"/>
    </row>
    <row r="8" spans="1:21" ht="15" thickBot="1"/>
    <row r="9" spans="1:21" ht="25">
      <c r="A9" s="1" t="s">
        <v>1</v>
      </c>
      <c r="B9" s="1" t="s">
        <v>26</v>
      </c>
      <c r="C9" s="47" t="s">
        <v>2</v>
      </c>
      <c r="D9" s="71" t="s">
        <v>3</v>
      </c>
      <c r="E9" s="71"/>
      <c r="F9" s="22" t="s">
        <v>4</v>
      </c>
      <c r="G9" s="71" t="s">
        <v>5</v>
      </c>
      <c r="H9" s="71"/>
      <c r="I9" s="22" t="s">
        <v>4</v>
      </c>
      <c r="J9" s="71" t="s">
        <v>6</v>
      </c>
      <c r="K9" s="71"/>
      <c r="L9" s="71"/>
      <c r="M9" s="22" t="s">
        <v>25</v>
      </c>
      <c r="N9" s="71" t="s">
        <v>7</v>
      </c>
      <c r="O9" s="71"/>
      <c r="P9" s="72"/>
      <c r="Q9" s="73" t="s">
        <v>8</v>
      </c>
      <c r="R9" s="74"/>
      <c r="S9" s="75"/>
      <c r="T9" s="44" t="s">
        <v>9</v>
      </c>
    </row>
    <row r="10" spans="1:21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46"/>
    </row>
    <row r="11" spans="1:21" ht="23">
      <c r="A11" s="5">
        <v>1</v>
      </c>
      <c r="B11" s="5" t="s">
        <v>71</v>
      </c>
      <c r="C11" s="5" t="s">
        <v>48</v>
      </c>
      <c r="D11" s="6">
        <v>0</v>
      </c>
      <c r="E11" s="6">
        <v>0</v>
      </c>
      <c r="F11" s="7">
        <f>D11*60+E11</f>
        <v>0</v>
      </c>
      <c r="G11" s="6">
        <v>24</v>
      </c>
      <c r="H11" s="6">
        <v>10</v>
      </c>
      <c r="I11" s="8">
        <f>G11*60+H11</f>
        <v>1450</v>
      </c>
      <c r="J11" s="8">
        <f t="shared" ref="J11:J17" si="0">ROUNDDOWN(L11/60,0)</f>
        <v>24</v>
      </c>
      <c r="K11" s="8">
        <f t="shared" ref="K11:K17" si="1">L11-(J11*60)</f>
        <v>10</v>
      </c>
      <c r="L11" s="8">
        <f t="shared" ref="L11:L17" si="2">I11-F11</f>
        <v>1450</v>
      </c>
      <c r="M11" s="8" t="s">
        <v>52</v>
      </c>
      <c r="N11" s="6"/>
      <c r="O11" s="6"/>
      <c r="P11" s="13">
        <f>N11*60-O11</f>
        <v>0</v>
      </c>
      <c r="Q11" s="42">
        <f>ROUNDDOWN(S11/60, 0)</f>
        <v>24</v>
      </c>
      <c r="R11" s="8">
        <f>S11-(Q11*60)</f>
        <v>10</v>
      </c>
      <c r="S11" s="14">
        <f>L11-P11</f>
        <v>1450</v>
      </c>
      <c r="T11" s="12">
        <f>RANK(S11,$S$11:S17,1)</f>
        <v>5</v>
      </c>
    </row>
    <row r="12" spans="1:21" ht="23">
      <c r="A12" s="5">
        <v>2</v>
      </c>
      <c r="B12" s="5" t="s">
        <v>47</v>
      </c>
      <c r="C12" s="5" t="s">
        <v>51</v>
      </c>
      <c r="D12" s="6">
        <v>0</v>
      </c>
      <c r="E12" s="6">
        <v>34</v>
      </c>
      <c r="F12" s="7">
        <f>D12*60+E12</f>
        <v>34</v>
      </c>
      <c r="G12" s="6">
        <v>23</v>
      </c>
      <c r="H12" s="6">
        <v>41</v>
      </c>
      <c r="I12" s="8">
        <f t="shared" ref="I12:I17" si="3">G12*60+H12</f>
        <v>1421</v>
      </c>
      <c r="J12" s="8">
        <f t="shared" si="0"/>
        <v>23</v>
      </c>
      <c r="K12" s="8">
        <f t="shared" si="1"/>
        <v>7</v>
      </c>
      <c r="L12" s="8">
        <f t="shared" si="2"/>
        <v>1387</v>
      </c>
      <c r="M12" s="8" t="s">
        <v>52</v>
      </c>
      <c r="N12" s="6"/>
      <c r="O12" s="6"/>
      <c r="P12" s="13">
        <f t="shared" ref="P12:P17" si="4">N12*60+O12</f>
        <v>0</v>
      </c>
      <c r="Q12" s="42">
        <f t="shared" ref="Q12" si="5">ROUNDDOWN(S12/60, 0)</f>
        <v>23</v>
      </c>
      <c r="R12" s="8">
        <f t="shared" ref="R12" si="6">S12-(Q12*60)</f>
        <v>7</v>
      </c>
      <c r="S12" s="14">
        <f t="shared" ref="S12:S17" si="7">L12-P12</f>
        <v>1387</v>
      </c>
      <c r="T12" s="12">
        <f>RANK(S12,$S$9:S20,1)</f>
        <v>2</v>
      </c>
    </row>
    <row r="13" spans="1:21" ht="23">
      <c r="A13" s="5">
        <v>3</v>
      </c>
      <c r="B13" s="5" t="s">
        <v>73</v>
      </c>
      <c r="C13" s="5" t="s">
        <v>74</v>
      </c>
      <c r="D13" s="6">
        <v>1</v>
      </c>
      <c r="E13" s="6">
        <v>7</v>
      </c>
      <c r="F13" s="7">
        <f>D13*60+E13</f>
        <v>67</v>
      </c>
      <c r="G13" s="6">
        <v>23</v>
      </c>
      <c r="H13" s="6">
        <v>51</v>
      </c>
      <c r="I13" s="8">
        <f t="shared" si="3"/>
        <v>1431</v>
      </c>
      <c r="J13" s="8">
        <f t="shared" si="0"/>
        <v>22</v>
      </c>
      <c r="K13" s="8">
        <f t="shared" si="1"/>
        <v>44</v>
      </c>
      <c r="L13" s="8">
        <f t="shared" si="2"/>
        <v>1364</v>
      </c>
      <c r="M13" s="8" t="s">
        <v>52</v>
      </c>
      <c r="N13" s="6"/>
      <c r="O13" s="6"/>
      <c r="P13" s="13">
        <f t="shared" si="4"/>
        <v>0</v>
      </c>
      <c r="Q13" s="42">
        <f t="shared" ref="Q13:Q17" si="8">ROUNDDOWN(S13/60, 0)</f>
        <v>22</v>
      </c>
      <c r="R13" s="8">
        <f t="shared" ref="R13:R17" si="9">S13-(Q13*60)</f>
        <v>44</v>
      </c>
      <c r="S13" s="14">
        <f t="shared" si="7"/>
        <v>1364</v>
      </c>
      <c r="T13" s="12">
        <f>RANK(S13,$S$9:S20,1)</f>
        <v>1</v>
      </c>
    </row>
    <row r="14" spans="1:21" ht="23">
      <c r="A14" s="5">
        <v>4</v>
      </c>
      <c r="B14" s="5" t="s">
        <v>72</v>
      </c>
      <c r="C14" s="5" t="s">
        <v>49</v>
      </c>
      <c r="D14" s="6">
        <v>1</v>
      </c>
      <c r="E14" s="6">
        <v>33</v>
      </c>
      <c r="F14" s="7">
        <f t="shared" ref="F14" si="10">D14*60+E14</f>
        <v>93</v>
      </c>
      <c r="G14" s="6">
        <v>24</v>
      </c>
      <c r="H14" s="6">
        <v>47</v>
      </c>
      <c r="I14" s="8">
        <f t="shared" si="3"/>
        <v>1487</v>
      </c>
      <c r="J14" s="8">
        <f t="shared" si="0"/>
        <v>23</v>
      </c>
      <c r="K14" s="8">
        <f t="shared" si="1"/>
        <v>14</v>
      </c>
      <c r="L14" s="8">
        <f t="shared" si="2"/>
        <v>1394</v>
      </c>
      <c r="M14" s="8">
        <v>36</v>
      </c>
      <c r="N14" s="6"/>
      <c r="O14" s="6">
        <v>1.224</v>
      </c>
      <c r="P14" s="13">
        <f t="shared" si="4"/>
        <v>1.224</v>
      </c>
      <c r="Q14" s="42">
        <f t="shared" si="8"/>
        <v>23</v>
      </c>
      <c r="R14" s="8">
        <f t="shared" si="9"/>
        <v>12.776000000000067</v>
      </c>
      <c r="S14" s="14">
        <f t="shared" si="7"/>
        <v>1392.7760000000001</v>
      </c>
      <c r="T14" s="12">
        <f>RANK(S14,$S$9:S20,1)</f>
        <v>3</v>
      </c>
    </row>
    <row r="15" spans="1:21" ht="23">
      <c r="A15" s="5">
        <v>5</v>
      </c>
      <c r="B15" s="5" t="s">
        <v>71</v>
      </c>
      <c r="C15" s="5" t="s">
        <v>50</v>
      </c>
      <c r="D15" s="6">
        <v>2</v>
      </c>
      <c r="E15" s="6">
        <v>21</v>
      </c>
      <c r="F15" s="7">
        <f>D15*60+E15</f>
        <v>141</v>
      </c>
      <c r="G15" s="6">
        <v>26</v>
      </c>
      <c r="H15" s="6">
        <v>50</v>
      </c>
      <c r="I15" s="8">
        <f t="shared" si="3"/>
        <v>1610</v>
      </c>
      <c r="J15" s="8">
        <f t="shared" si="0"/>
        <v>24</v>
      </c>
      <c r="K15" s="8">
        <f t="shared" si="1"/>
        <v>29</v>
      </c>
      <c r="L15" s="8">
        <f t="shared" si="2"/>
        <v>1469</v>
      </c>
      <c r="M15" s="8" t="s">
        <v>52</v>
      </c>
      <c r="N15" s="6"/>
      <c r="O15" s="6"/>
      <c r="P15" s="13">
        <f t="shared" si="4"/>
        <v>0</v>
      </c>
      <c r="Q15" s="42">
        <f t="shared" si="8"/>
        <v>24</v>
      </c>
      <c r="R15" s="8">
        <f t="shared" si="9"/>
        <v>29</v>
      </c>
      <c r="S15" s="14">
        <f t="shared" si="7"/>
        <v>1469</v>
      </c>
      <c r="T15" s="12">
        <f>RANK(S15,$S$9:S20,1)</f>
        <v>6</v>
      </c>
    </row>
    <row r="16" spans="1:21" ht="23">
      <c r="A16" s="5">
        <v>6</v>
      </c>
      <c r="B16" s="10" t="s">
        <v>73</v>
      </c>
      <c r="C16" s="10" t="s">
        <v>75</v>
      </c>
      <c r="D16" s="11">
        <v>2</v>
      </c>
      <c r="E16" s="11">
        <v>55</v>
      </c>
      <c r="F16" s="7">
        <f>D16*60+E16</f>
        <v>175</v>
      </c>
      <c r="G16" s="11">
        <v>26</v>
      </c>
      <c r="H16" s="11">
        <v>56</v>
      </c>
      <c r="I16" s="8">
        <f t="shared" si="3"/>
        <v>1616</v>
      </c>
      <c r="J16" s="8">
        <f t="shared" si="0"/>
        <v>24</v>
      </c>
      <c r="K16" s="8">
        <f t="shared" si="1"/>
        <v>1</v>
      </c>
      <c r="L16" s="8">
        <f t="shared" si="2"/>
        <v>1441</v>
      </c>
      <c r="M16" s="8" t="s">
        <v>52</v>
      </c>
      <c r="N16" s="11"/>
      <c r="O16" s="11"/>
      <c r="P16" s="13">
        <f t="shared" si="4"/>
        <v>0</v>
      </c>
      <c r="Q16" s="42">
        <f t="shared" si="8"/>
        <v>24</v>
      </c>
      <c r="R16" s="8">
        <f t="shared" si="9"/>
        <v>1</v>
      </c>
      <c r="S16" s="14">
        <f t="shared" si="7"/>
        <v>1441</v>
      </c>
      <c r="T16" s="12">
        <f>RANK(S16,$S$9:S20,1)</f>
        <v>4</v>
      </c>
      <c r="U16" s="17"/>
    </row>
    <row r="17" spans="1:21" ht="23">
      <c r="A17" s="5">
        <v>7</v>
      </c>
      <c r="B17" s="10" t="s">
        <v>73</v>
      </c>
      <c r="C17" s="10" t="s">
        <v>76</v>
      </c>
      <c r="D17" s="11">
        <v>3</v>
      </c>
      <c r="E17" s="11">
        <v>25</v>
      </c>
      <c r="F17" s="7">
        <f>D17*60+E17</f>
        <v>205</v>
      </c>
      <c r="G17" s="11">
        <v>28</v>
      </c>
      <c r="H17" s="11">
        <v>42</v>
      </c>
      <c r="I17" s="8">
        <f t="shared" si="3"/>
        <v>1722</v>
      </c>
      <c r="J17" s="8">
        <f t="shared" si="0"/>
        <v>25</v>
      </c>
      <c r="K17" s="8">
        <f t="shared" si="1"/>
        <v>17</v>
      </c>
      <c r="L17" s="8">
        <f t="shared" si="2"/>
        <v>1517</v>
      </c>
      <c r="M17" s="8" t="s">
        <v>52</v>
      </c>
      <c r="N17" s="11"/>
      <c r="O17" s="11"/>
      <c r="P17" s="13">
        <f t="shared" si="4"/>
        <v>0</v>
      </c>
      <c r="Q17" s="42">
        <f t="shared" si="8"/>
        <v>25</v>
      </c>
      <c r="R17" s="8">
        <f t="shared" si="9"/>
        <v>17</v>
      </c>
      <c r="S17" s="14">
        <f t="shared" si="7"/>
        <v>1517</v>
      </c>
      <c r="T17" s="12">
        <f>RANK(S17,$S$9:S20,1)</f>
        <v>7</v>
      </c>
      <c r="U17" s="17"/>
    </row>
    <row r="18" spans="1:21" ht="23">
      <c r="A18" s="49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  <c r="U18" s="17"/>
    </row>
    <row r="19" spans="1:21" ht="36">
      <c r="A19" s="15" t="s">
        <v>13</v>
      </c>
      <c r="B19" s="38"/>
      <c r="C19" s="38"/>
      <c r="D19" s="16"/>
      <c r="E19" s="16"/>
      <c r="F19" s="39"/>
      <c r="G19" s="16"/>
      <c r="H19" s="16"/>
      <c r="I19" s="16"/>
      <c r="J19" s="16"/>
      <c r="K19" s="16"/>
      <c r="L19" s="16"/>
      <c r="M19" s="16"/>
      <c r="N19" s="16"/>
      <c r="O19" s="16"/>
      <c r="P19" s="20"/>
      <c r="Q19" s="16"/>
      <c r="R19" s="16"/>
      <c r="S19" s="16"/>
      <c r="T19" s="21"/>
      <c r="U19" s="17"/>
    </row>
    <row r="20" spans="1:21" ht="24" thickBot="1">
      <c r="A20" s="38"/>
      <c r="D20" s="16"/>
      <c r="E20" s="16"/>
      <c r="F20" s="39"/>
      <c r="G20" s="16"/>
      <c r="H20" s="16"/>
      <c r="I20" s="16"/>
      <c r="J20" s="16"/>
      <c r="K20" s="16"/>
      <c r="L20" s="16"/>
      <c r="M20" s="16"/>
      <c r="N20" s="16"/>
      <c r="O20" s="16"/>
      <c r="P20" s="20"/>
      <c r="Q20" s="16"/>
      <c r="R20" s="16"/>
      <c r="S20" s="16"/>
      <c r="T20" s="21"/>
      <c r="U20" s="17"/>
    </row>
    <row r="21" spans="1:21" ht="25">
      <c r="A21" s="1" t="s">
        <v>1</v>
      </c>
      <c r="B21" s="1" t="s">
        <v>26</v>
      </c>
      <c r="C21" s="1" t="s">
        <v>2</v>
      </c>
      <c r="D21" s="71" t="s">
        <v>3</v>
      </c>
      <c r="E21" s="71"/>
      <c r="F21" s="30" t="s">
        <v>4</v>
      </c>
      <c r="G21" s="71" t="s">
        <v>5</v>
      </c>
      <c r="H21" s="71"/>
      <c r="I21" s="30" t="s">
        <v>4</v>
      </c>
      <c r="J21" s="71" t="s">
        <v>6</v>
      </c>
      <c r="K21" s="71"/>
      <c r="L21" s="71"/>
      <c r="M21" s="30" t="s">
        <v>25</v>
      </c>
      <c r="N21" s="71" t="s">
        <v>7</v>
      </c>
      <c r="O21" s="71"/>
      <c r="P21" s="72"/>
      <c r="Q21" s="76" t="s">
        <v>8</v>
      </c>
      <c r="R21" s="77"/>
      <c r="S21" s="78"/>
      <c r="T21" s="44" t="s">
        <v>9</v>
      </c>
      <c r="U21" s="17"/>
    </row>
    <row r="22" spans="1:21" ht="23">
      <c r="A22" s="2"/>
      <c r="B22" s="2"/>
      <c r="C22" s="2"/>
      <c r="D22" s="23" t="s">
        <v>10</v>
      </c>
      <c r="E22" s="23" t="s">
        <v>11</v>
      </c>
      <c r="F22" s="23"/>
      <c r="G22" s="23" t="s">
        <v>10</v>
      </c>
      <c r="H22" s="23" t="s">
        <v>11</v>
      </c>
      <c r="I22" s="23"/>
      <c r="J22" s="23" t="s">
        <v>10</v>
      </c>
      <c r="K22" s="23" t="s">
        <v>11</v>
      </c>
      <c r="L22" s="23"/>
      <c r="M22" s="23"/>
      <c r="N22" s="23" t="s">
        <v>10</v>
      </c>
      <c r="O22" s="23" t="s">
        <v>11</v>
      </c>
      <c r="P22" s="26"/>
      <c r="Q22" s="40" t="s">
        <v>10</v>
      </c>
      <c r="R22" s="23" t="s">
        <v>11</v>
      </c>
      <c r="S22" s="45"/>
      <c r="T22" s="46"/>
    </row>
    <row r="23" spans="1:21" ht="23">
      <c r="A23" s="5">
        <v>8</v>
      </c>
      <c r="B23" s="5" t="s">
        <v>71</v>
      </c>
      <c r="C23" s="5" t="s">
        <v>56</v>
      </c>
      <c r="D23" s="6">
        <v>4</v>
      </c>
      <c r="E23" s="6">
        <v>42</v>
      </c>
      <c r="F23" s="53">
        <f t="shared" ref="F23:F31" si="11">D23*60+E23</f>
        <v>282</v>
      </c>
      <c r="G23" s="6">
        <v>31</v>
      </c>
      <c r="H23" s="6">
        <v>59</v>
      </c>
      <c r="I23" s="8">
        <f t="shared" ref="I23:I31" si="12">G23*60+H23</f>
        <v>1919</v>
      </c>
      <c r="J23" s="8">
        <f t="shared" ref="J23:J31" si="13">ROUNDDOWN(L23/60,0)</f>
        <v>27</v>
      </c>
      <c r="K23" s="8">
        <f t="shared" ref="K23:K31" si="14">L23-(J23*60)</f>
        <v>17</v>
      </c>
      <c r="L23" s="8">
        <f t="shared" ref="L23:L31" si="15">I23-F23</f>
        <v>1637</v>
      </c>
      <c r="M23" s="8" t="s">
        <v>52</v>
      </c>
      <c r="N23" s="6"/>
      <c r="O23" s="6"/>
      <c r="P23" s="13">
        <f t="shared" ref="P23:P31" si="16">N23*60+O23</f>
        <v>0</v>
      </c>
      <c r="Q23" s="42">
        <f t="shared" ref="Q23:Q31" si="17">ROUNDDOWN(S23/60, 0)</f>
        <v>27</v>
      </c>
      <c r="R23" s="8">
        <f t="shared" ref="R23:R31" si="18">S23-(Q23*60)</f>
        <v>17</v>
      </c>
      <c r="S23" s="14">
        <f t="shared" ref="S23:S31" si="19">L23-P23</f>
        <v>1637</v>
      </c>
      <c r="T23" s="12">
        <f>RANK(S23,$S$23:S31,1)</f>
        <v>8</v>
      </c>
    </row>
    <row r="24" spans="1:21" ht="23">
      <c r="A24" s="5">
        <v>9</v>
      </c>
      <c r="B24" s="10" t="s">
        <v>73</v>
      </c>
      <c r="C24" s="10" t="s">
        <v>77</v>
      </c>
      <c r="D24" s="6"/>
      <c r="E24" s="6"/>
      <c r="F24" s="53">
        <f t="shared" si="11"/>
        <v>0</v>
      </c>
      <c r="G24" s="6"/>
      <c r="H24" s="6"/>
      <c r="I24" s="8">
        <f t="shared" si="12"/>
        <v>0</v>
      </c>
      <c r="J24" s="8">
        <f t="shared" si="13"/>
        <v>0</v>
      </c>
      <c r="K24" s="8">
        <f t="shared" si="14"/>
        <v>0</v>
      </c>
      <c r="L24" s="8">
        <f t="shared" si="15"/>
        <v>0</v>
      </c>
      <c r="M24" s="8" t="s">
        <v>52</v>
      </c>
      <c r="N24" s="6"/>
      <c r="O24" s="6"/>
      <c r="P24" s="13">
        <f t="shared" si="16"/>
        <v>0</v>
      </c>
      <c r="Q24" s="42">
        <f t="shared" si="17"/>
        <v>0</v>
      </c>
      <c r="R24" s="8">
        <f t="shared" si="18"/>
        <v>0</v>
      </c>
      <c r="S24" s="14">
        <f t="shared" si="19"/>
        <v>0</v>
      </c>
      <c r="T24" s="12">
        <f>RANK(S24,$S$23:S31,1)</f>
        <v>1</v>
      </c>
    </row>
    <row r="25" spans="1:21" ht="23">
      <c r="A25" s="5">
        <v>10</v>
      </c>
      <c r="B25" s="10" t="s">
        <v>83</v>
      </c>
      <c r="C25" s="10" t="s">
        <v>84</v>
      </c>
      <c r="D25" s="6">
        <v>5</v>
      </c>
      <c r="E25" s="6">
        <v>29</v>
      </c>
      <c r="F25" s="53">
        <f t="shared" si="11"/>
        <v>329</v>
      </c>
      <c r="G25" s="6">
        <v>29</v>
      </c>
      <c r="H25" s="6">
        <v>33</v>
      </c>
      <c r="I25" s="8">
        <f t="shared" si="12"/>
        <v>1773</v>
      </c>
      <c r="J25" s="8">
        <f t="shared" si="13"/>
        <v>24</v>
      </c>
      <c r="K25" s="8">
        <f t="shared" si="14"/>
        <v>4</v>
      </c>
      <c r="L25" s="8">
        <f t="shared" si="15"/>
        <v>1444</v>
      </c>
      <c r="M25" s="8" t="s">
        <v>52</v>
      </c>
      <c r="N25" s="6"/>
      <c r="O25" s="6"/>
      <c r="P25" s="13">
        <f t="shared" si="16"/>
        <v>0</v>
      </c>
      <c r="Q25" s="42">
        <f t="shared" si="17"/>
        <v>24</v>
      </c>
      <c r="R25" s="8">
        <f t="shared" si="18"/>
        <v>4</v>
      </c>
      <c r="S25" s="14">
        <f t="shared" si="19"/>
        <v>1444</v>
      </c>
      <c r="T25" s="12">
        <f>RANK(S25,$S$23:S31,1)</f>
        <v>3</v>
      </c>
    </row>
    <row r="26" spans="1:21" ht="23">
      <c r="A26" s="5">
        <v>11</v>
      </c>
      <c r="B26" s="5" t="s">
        <v>71</v>
      </c>
      <c r="C26" s="5" t="s">
        <v>57</v>
      </c>
      <c r="D26" s="6">
        <v>6</v>
      </c>
      <c r="E26" s="6">
        <v>10</v>
      </c>
      <c r="F26" s="53">
        <f t="shared" si="11"/>
        <v>370</v>
      </c>
      <c r="G26" s="6">
        <v>33</v>
      </c>
      <c r="H26" s="6">
        <v>49</v>
      </c>
      <c r="I26" s="8">
        <f t="shared" si="12"/>
        <v>2029</v>
      </c>
      <c r="J26" s="8">
        <f t="shared" si="13"/>
        <v>27</v>
      </c>
      <c r="K26" s="8">
        <f t="shared" si="14"/>
        <v>39</v>
      </c>
      <c r="L26" s="8">
        <f t="shared" si="15"/>
        <v>1659</v>
      </c>
      <c r="M26" s="8" t="s">
        <v>52</v>
      </c>
      <c r="N26" s="6"/>
      <c r="O26" s="6"/>
      <c r="P26" s="13">
        <f t="shared" si="16"/>
        <v>0</v>
      </c>
      <c r="Q26" s="42">
        <f t="shared" si="17"/>
        <v>27</v>
      </c>
      <c r="R26" s="8">
        <f t="shared" si="18"/>
        <v>39</v>
      </c>
      <c r="S26" s="14">
        <f t="shared" si="19"/>
        <v>1659</v>
      </c>
      <c r="T26" s="12">
        <f>RANK(S26,$S$23:S31,1)</f>
        <v>9</v>
      </c>
    </row>
    <row r="27" spans="1:21" ht="23">
      <c r="A27" s="5">
        <v>12</v>
      </c>
      <c r="B27" s="51" t="s">
        <v>83</v>
      </c>
      <c r="C27" s="51" t="s">
        <v>85</v>
      </c>
      <c r="D27" s="6">
        <v>6</v>
      </c>
      <c r="E27" s="6">
        <v>42</v>
      </c>
      <c r="F27" s="53">
        <f t="shared" si="11"/>
        <v>402</v>
      </c>
      <c r="G27" s="6">
        <v>33</v>
      </c>
      <c r="H27" s="6">
        <v>44</v>
      </c>
      <c r="I27" s="8">
        <f t="shared" si="12"/>
        <v>2024</v>
      </c>
      <c r="J27" s="8">
        <f t="shared" si="13"/>
        <v>27</v>
      </c>
      <c r="K27" s="8">
        <f t="shared" si="14"/>
        <v>2</v>
      </c>
      <c r="L27" s="8">
        <f t="shared" si="15"/>
        <v>1622</v>
      </c>
      <c r="M27" s="8" t="s">
        <v>52</v>
      </c>
      <c r="N27" s="6"/>
      <c r="O27" s="6"/>
      <c r="P27" s="13">
        <f t="shared" si="16"/>
        <v>0</v>
      </c>
      <c r="Q27" s="42">
        <f t="shared" si="17"/>
        <v>27</v>
      </c>
      <c r="R27" s="8">
        <f t="shared" si="18"/>
        <v>2</v>
      </c>
      <c r="S27" s="14">
        <f t="shared" si="19"/>
        <v>1622</v>
      </c>
      <c r="T27" s="12">
        <f>RANK(S27,$S$23:S31,1)</f>
        <v>7</v>
      </c>
    </row>
    <row r="28" spans="1:21" ht="23">
      <c r="A28" s="5">
        <v>13</v>
      </c>
      <c r="B28" s="5" t="s">
        <v>72</v>
      </c>
      <c r="C28" s="5" t="s">
        <v>58</v>
      </c>
      <c r="D28" s="6">
        <v>7</v>
      </c>
      <c r="E28" s="6">
        <v>11</v>
      </c>
      <c r="F28" s="53">
        <f t="shared" si="11"/>
        <v>431</v>
      </c>
      <c r="G28" s="6">
        <v>31</v>
      </c>
      <c r="H28" s="6">
        <v>49</v>
      </c>
      <c r="I28" s="8">
        <f t="shared" si="12"/>
        <v>1909</v>
      </c>
      <c r="J28" s="8">
        <f t="shared" si="13"/>
        <v>24</v>
      </c>
      <c r="K28" s="8">
        <f t="shared" si="14"/>
        <v>38</v>
      </c>
      <c r="L28" s="8">
        <f t="shared" si="15"/>
        <v>1478</v>
      </c>
      <c r="M28" s="8">
        <v>63</v>
      </c>
      <c r="N28" s="6"/>
      <c r="O28" s="6">
        <v>17.489999999999998</v>
      </c>
      <c r="P28" s="13">
        <f t="shared" si="16"/>
        <v>17.489999999999998</v>
      </c>
      <c r="Q28" s="42">
        <f t="shared" si="17"/>
        <v>24</v>
      </c>
      <c r="R28" s="8">
        <f t="shared" si="18"/>
        <v>20.509999999999991</v>
      </c>
      <c r="S28" s="14">
        <f t="shared" si="19"/>
        <v>1460.51</v>
      </c>
      <c r="T28" s="12">
        <f>RANK(S28,$S$23:S31,1)</f>
        <v>4</v>
      </c>
    </row>
    <row r="29" spans="1:21" ht="23">
      <c r="A29" s="5">
        <v>14</v>
      </c>
      <c r="B29" s="10" t="s">
        <v>62</v>
      </c>
      <c r="C29" s="10" t="s">
        <v>63</v>
      </c>
      <c r="D29" s="11">
        <v>7</v>
      </c>
      <c r="E29" s="11">
        <v>41</v>
      </c>
      <c r="F29" s="53">
        <f t="shared" si="11"/>
        <v>461</v>
      </c>
      <c r="G29" s="11">
        <v>34</v>
      </c>
      <c r="H29" s="11">
        <v>37</v>
      </c>
      <c r="I29" s="8">
        <f t="shared" si="12"/>
        <v>2077</v>
      </c>
      <c r="J29" s="8">
        <f t="shared" si="13"/>
        <v>26</v>
      </c>
      <c r="K29" s="8">
        <f t="shared" si="14"/>
        <v>56</v>
      </c>
      <c r="L29" s="8">
        <f t="shared" si="15"/>
        <v>1616</v>
      </c>
      <c r="M29" s="8">
        <v>62</v>
      </c>
      <c r="N29" s="11"/>
      <c r="O29" s="11">
        <v>16.39</v>
      </c>
      <c r="P29" s="13">
        <f t="shared" si="16"/>
        <v>16.39</v>
      </c>
      <c r="Q29" s="42">
        <f t="shared" si="17"/>
        <v>26</v>
      </c>
      <c r="R29" s="8">
        <f t="shared" si="18"/>
        <v>39.6099999999999</v>
      </c>
      <c r="S29" s="14">
        <f t="shared" si="19"/>
        <v>1599.61</v>
      </c>
      <c r="T29" s="12">
        <f>RANK(S29,$S$23:S31,1)</f>
        <v>6</v>
      </c>
    </row>
    <row r="30" spans="1:21" ht="23">
      <c r="A30" s="5">
        <v>15</v>
      </c>
      <c r="B30" s="10" t="s">
        <v>62</v>
      </c>
      <c r="C30" s="10" t="s">
        <v>64</v>
      </c>
      <c r="D30" s="11">
        <v>8</v>
      </c>
      <c r="E30" s="11">
        <v>22</v>
      </c>
      <c r="F30" s="53">
        <f t="shared" si="11"/>
        <v>502</v>
      </c>
      <c r="G30" s="11">
        <v>31</v>
      </c>
      <c r="H30" s="11">
        <v>44</v>
      </c>
      <c r="I30" s="8">
        <f t="shared" si="12"/>
        <v>1904</v>
      </c>
      <c r="J30" s="8">
        <f t="shared" si="13"/>
        <v>23</v>
      </c>
      <c r="K30" s="8">
        <f t="shared" si="14"/>
        <v>22</v>
      </c>
      <c r="L30" s="8">
        <f t="shared" si="15"/>
        <v>1402</v>
      </c>
      <c r="M30" s="8">
        <v>43</v>
      </c>
      <c r="N30" s="11"/>
      <c r="O30" s="11">
        <v>2.1800000000000002</v>
      </c>
      <c r="P30" s="13">
        <f t="shared" si="16"/>
        <v>2.1800000000000002</v>
      </c>
      <c r="Q30" s="42">
        <f t="shared" si="17"/>
        <v>23</v>
      </c>
      <c r="R30" s="8">
        <f t="shared" si="18"/>
        <v>19.819999999999936</v>
      </c>
      <c r="S30" s="14">
        <f t="shared" si="19"/>
        <v>1399.82</v>
      </c>
      <c r="T30" s="12">
        <f>RANK(S30,$S$23:S31,1)</f>
        <v>2</v>
      </c>
    </row>
    <row r="31" spans="1:21" ht="24" thickBot="1">
      <c r="A31" s="5">
        <v>35</v>
      </c>
      <c r="B31" s="5" t="s">
        <v>79</v>
      </c>
      <c r="C31" s="5" t="s">
        <v>59</v>
      </c>
      <c r="D31" s="24">
        <v>0</v>
      </c>
      <c r="E31" s="24">
        <v>0</v>
      </c>
      <c r="F31" s="53">
        <f t="shared" si="11"/>
        <v>0</v>
      </c>
      <c r="G31" s="11">
        <v>26</v>
      </c>
      <c r="H31" s="11">
        <v>35</v>
      </c>
      <c r="I31" s="8">
        <f t="shared" si="12"/>
        <v>1595</v>
      </c>
      <c r="J31" s="8">
        <f t="shared" si="13"/>
        <v>26</v>
      </c>
      <c r="K31" s="8">
        <f t="shared" si="14"/>
        <v>35</v>
      </c>
      <c r="L31" s="8">
        <f t="shared" si="15"/>
        <v>1595</v>
      </c>
      <c r="M31" s="8">
        <v>43</v>
      </c>
      <c r="N31" s="24"/>
      <c r="O31" s="24">
        <v>2.86</v>
      </c>
      <c r="P31" s="13">
        <f t="shared" si="16"/>
        <v>2.86</v>
      </c>
      <c r="Q31" s="61">
        <f t="shared" si="17"/>
        <v>26</v>
      </c>
      <c r="R31" s="54">
        <f t="shared" si="18"/>
        <v>32.1400000000001</v>
      </c>
      <c r="S31" s="14">
        <f t="shared" si="19"/>
        <v>1592.14</v>
      </c>
      <c r="T31" s="12">
        <f>RANK(S31,$S$23:S31,1)</f>
        <v>5</v>
      </c>
    </row>
    <row r="33" spans="1:20" ht="36">
      <c r="A33" s="15" t="s">
        <v>16</v>
      </c>
    </row>
    <row r="34" spans="1:20" ht="15" thickBot="1"/>
    <row r="35" spans="1:20" ht="25">
      <c r="A35" s="1" t="s">
        <v>1</v>
      </c>
      <c r="B35" s="1" t="s">
        <v>26</v>
      </c>
      <c r="C35" s="47" t="s">
        <v>2</v>
      </c>
      <c r="D35" s="71" t="s">
        <v>3</v>
      </c>
      <c r="E35" s="71"/>
      <c r="F35" s="66" t="s">
        <v>4</v>
      </c>
      <c r="G35" s="71" t="s">
        <v>5</v>
      </c>
      <c r="H35" s="71"/>
      <c r="I35" s="66" t="s">
        <v>4</v>
      </c>
      <c r="J35" s="71" t="s">
        <v>6</v>
      </c>
      <c r="K35" s="71"/>
      <c r="L35" s="71"/>
      <c r="M35" s="66" t="s">
        <v>25</v>
      </c>
      <c r="N35" s="71" t="s">
        <v>7</v>
      </c>
      <c r="O35" s="71"/>
      <c r="P35" s="72"/>
      <c r="Q35" s="73" t="s">
        <v>8</v>
      </c>
      <c r="R35" s="74"/>
      <c r="S35" s="75"/>
      <c r="T35" s="67" t="s">
        <v>9</v>
      </c>
    </row>
    <row r="36" spans="1:20" ht="23">
      <c r="A36" s="2"/>
      <c r="B36" s="2"/>
      <c r="C36" s="48"/>
      <c r="D36" s="23" t="s">
        <v>10</v>
      </c>
      <c r="E36" s="23" t="s">
        <v>11</v>
      </c>
      <c r="F36" s="23"/>
      <c r="G36" s="23" t="s">
        <v>10</v>
      </c>
      <c r="H36" s="23" t="s">
        <v>11</v>
      </c>
      <c r="I36" s="23"/>
      <c r="J36" s="23" t="s">
        <v>10</v>
      </c>
      <c r="K36" s="23" t="s">
        <v>11</v>
      </c>
      <c r="L36" s="23"/>
      <c r="M36" s="23"/>
      <c r="N36" s="23" t="s">
        <v>10</v>
      </c>
      <c r="O36" s="23" t="s">
        <v>11</v>
      </c>
      <c r="P36" s="26"/>
      <c r="Q36" s="40" t="s">
        <v>10</v>
      </c>
      <c r="R36" s="23" t="s">
        <v>11</v>
      </c>
      <c r="S36" s="45"/>
      <c r="T36" s="46"/>
    </row>
    <row r="37" spans="1:20" ht="23">
      <c r="A37" s="5">
        <v>30</v>
      </c>
      <c r="B37" s="5" t="s">
        <v>62</v>
      </c>
      <c r="C37" s="5" t="s">
        <v>66</v>
      </c>
      <c r="D37" s="23">
        <v>19</v>
      </c>
      <c r="E37" s="23">
        <v>45</v>
      </c>
      <c r="F37" s="33">
        <f t="shared" ref="F37:F41" si="20">D37*60+E37</f>
        <v>1185</v>
      </c>
      <c r="G37" s="23">
        <v>51</v>
      </c>
      <c r="H37" s="23">
        <v>25</v>
      </c>
      <c r="I37" s="34">
        <f t="shared" ref="I37:I41" si="21">G37*60+H37</f>
        <v>3085</v>
      </c>
      <c r="J37" s="34">
        <f t="shared" ref="J37:J41" si="22">ROUNDDOWN(L37/60,0)</f>
        <v>31</v>
      </c>
      <c r="K37" s="34">
        <f t="shared" ref="K37:K41" si="23">L37-(J37*60)</f>
        <v>40</v>
      </c>
      <c r="L37" s="34">
        <f t="shared" ref="L37:L41" si="24">I37-F37</f>
        <v>1900</v>
      </c>
      <c r="M37" s="8">
        <v>52</v>
      </c>
      <c r="N37" s="32">
        <v>0</v>
      </c>
      <c r="O37" s="32">
        <v>0</v>
      </c>
      <c r="P37" s="35">
        <v>11</v>
      </c>
      <c r="Q37" s="43">
        <f t="shared" ref="Q37:Q41" si="25">ROUNDDOWN(S37/60, 0)</f>
        <v>31</v>
      </c>
      <c r="R37" s="34">
        <f t="shared" ref="R37:R41" si="26">S37-(Q37*60)</f>
        <v>29</v>
      </c>
      <c r="S37" s="36">
        <f>L37-P37</f>
        <v>1889</v>
      </c>
      <c r="T37" s="37">
        <f>RANK(S37,$S$37:S41,1)</f>
        <v>1</v>
      </c>
    </row>
    <row r="38" spans="1:20" ht="23">
      <c r="A38" s="5">
        <v>31</v>
      </c>
      <c r="B38" s="10" t="s">
        <v>83</v>
      </c>
      <c r="C38" s="10" t="s">
        <v>88</v>
      </c>
      <c r="D38" s="23">
        <v>20</v>
      </c>
      <c r="E38" s="23">
        <v>14</v>
      </c>
      <c r="F38" s="33">
        <f t="shared" si="20"/>
        <v>1214</v>
      </c>
      <c r="G38" s="23">
        <v>52</v>
      </c>
      <c r="H38" s="23">
        <v>27</v>
      </c>
      <c r="I38" s="34">
        <f t="shared" si="21"/>
        <v>3147</v>
      </c>
      <c r="J38" s="34">
        <f t="shared" si="22"/>
        <v>32</v>
      </c>
      <c r="K38" s="34">
        <f t="shared" si="23"/>
        <v>13</v>
      </c>
      <c r="L38" s="34">
        <f t="shared" si="24"/>
        <v>1933</v>
      </c>
      <c r="M38" s="4" t="s">
        <v>52</v>
      </c>
      <c r="N38" s="32">
        <v>0</v>
      </c>
      <c r="O38" s="32">
        <v>0</v>
      </c>
      <c r="P38" s="35">
        <f t="shared" ref="P38:P40" si="27">N38*60+O38</f>
        <v>0</v>
      </c>
      <c r="Q38" s="43">
        <f t="shared" si="25"/>
        <v>32</v>
      </c>
      <c r="R38" s="34">
        <f t="shared" si="26"/>
        <v>13</v>
      </c>
      <c r="S38" s="36">
        <f t="shared" ref="S38:S41" si="28">L38-P38</f>
        <v>1933</v>
      </c>
      <c r="T38" s="37">
        <f>RANK(S38,$S$37:S42,1)</f>
        <v>3</v>
      </c>
    </row>
    <row r="39" spans="1:20" ht="23">
      <c r="A39" s="5">
        <v>32</v>
      </c>
      <c r="B39" s="10" t="s">
        <v>47</v>
      </c>
      <c r="C39" s="10" t="s">
        <v>100</v>
      </c>
      <c r="D39" s="23">
        <v>20</v>
      </c>
      <c r="E39" s="23">
        <v>41</v>
      </c>
      <c r="F39" s="33">
        <f t="shared" si="20"/>
        <v>1241</v>
      </c>
      <c r="G39" s="23">
        <v>53</v>
      </c>
      <c r="H39" s="23">
        <v>55</v>
      </c>
      <c r="I39" s="34">
        <f t="shared" si="21"/>
        <v>3235</v>
      </c>
      <c r="J39" s="34">
        <f t="shared" si="22"/>
        <v>33</v>
      </c>
      <c r="K39" s="34">
        <f t="shared" si="23"/>
        <v>14</v>
      </c>
      <c r="L39" s="34">
        <f t="shared" si="24"/>
        <v>1994</v>
      </c>
      <c r="M39" s="4" t="s">
        <v>52</v>
      </c>
      <c r="N39" s="32">
        <v>0</v>
      </c>
      <c r="O39" s="32">
        <v>0</v>
      </c>
      <c r="P39" s="35">
        <f t="shared" si="27"/>
        <v>0</v>
      </c>
      <c r="Q39" s="43">
        <f t="shared" si="25"/>
        <v>33</v>
      </c>
      <c r="R39" s="34">
        <f t="shared" si="26"/>
        <v>14</v>
      </c>
      <c r="S39" s="36">
        <f t="shared" si="28"/>
        <v>1994</v>
      </c>
      <c r="T39" s="37">
        <f>RANK(S39,$S$37:S43,1)</f>
        <v>5</v>
      </c>
    </row>
    <row r="40" spans="1:20" ht="23">
      <c r="A40" s="5">
        <v>33</v>
      </c>
      <c r="B40" s="10" t="s">
        <v>83</v>
      </c>
      <c r="C40" s="10" t="s">
        <v>89</v>
      </c>
      <c r="D40" s="23">
        <v>21</v>
      </c>
      <c r="E40" s="23">
        <v>15</v>
      </c>
      <c r="F40" s="33">
        <f t="shared" si="20"/>
        <v>1275</v>
      </c>
      <c r="G40" s="23">
        <v>53</v>
      </c>
      <c r="H40" s="23">
        <v>46</v>
      </c>
      <c r="I40" s="34">
        <f t="shared" si="21"/>
        <v>3226</v>
      </c>
      <c r="J40" s="34">
        <f t="shared" si="22"/>
        <v>32</v>
      </c>
      <c r="K40" s="34">
        <f t="shared" si="23"/>
        <v>31</v>
      </c>
      <c r="L40" s="34">
        <f t="shared" si="24"/>
        <v>1951</v>
      </c>
      <c r="M40" s="4" t="s">
        <v>52</v>
      </c>
      <c r="N40" s="32">
        <v>0</v>
      </c>
      <c r="O40" s="32">
        <v>0</v>
      </c>
      <c r="P40" s="35">
        <f t="shared" si="27"/>
        <v>0</v>
      </c>
      <c r="Q40" s="43">
        <f t="shared" si="25"/>
        <v>32</v>
      </c>
      <c r="R40" s="34">
        <f t="shared" si="26"/>
        <v>31</v>
      </c>
      <c r="S40" s="36">
        <f t="shared" si="28"/>
        <v>1951</v>
      </c>
      <c r="T40" s="37">
        <f>RANK(S40,$S$37:S44,1)</f>
        <v>4</v>
      </c>
    </row>
    <row r="41" spans="1:20" ht="23">
      <c r="A41" s="5">
        <v>34</v>
      </c>
      <c r="B41" s="5" t="s">
        <v>72</v>
      </c>
      <c r="C41" s="5" t="s">
        <v>53</v>
      </c>
      <c r="D41" s="6">
        <v>21</v>
      </c>
      <c r="E41" s="6">
        <v>32</v>
      </c>
      <c r="F41" s="7">
        <f t="shared" si="20"/>
        <v>1292</v>
      </c>
      <c r="G41" s="6">
        <v>54</v>
      </c>
      <c r="H41" s="6">
        <v>6</v>
      </c>
      <c r="I41" s="8">
        <f t="shared" si="21"/>
        <v>3246</v>
      </c>
      <c r="J41" s="8">
        <f t="shared" si="22"/>
        <v>32</v>
      </c>
      <c r="K41" s="8">
        <f t="shared" si="23"/>
        <v>34</v>
      </c>
      <c r="L41" s="8">
        <f t="shared" si="24"/>
        <v>1954</v>
      </c>
      <c r="M41" s="8">
        <v>58</v>
      </c>
      <c r="N41" s="6">
        <v>0</v>
      </c>
      <c r="O41" s="6">
        <v>0</v>
      </c>
      <c r="P41" s="13">
        <v>24.53</v>
      </c>
      <c r="Q41" s="42">
        <f t="shared" si="25"/>
        <v>32</v>
      </c>
      <c r="R41" s="8">
        <f t="shared" si="26"/>
        <v>9.4700000000000273</v>
      </c>
      <c r="S41" s="36">
        <f t="shared" si="28"/>
        <v>1929.47</v>
      </c>
      <c r="T41" s="37">
        <f>RANK(S41,$S$37:S45,1)</f>
        <v>2</v>
      </c>
    </row>
    <row r="52" spans="1:20" ht="36">
      <c r="A52" s="15" t="s">
        <v>12</v>
      </c>
    </row>
    <row r="53" spans="1:20" ht="15" thickBot="1"/>
    <row r="54" spans="1:20" ht="25">
      <c r="A54" s="1" t="s">
        <v>1</v>
      </c>
      <c r="B54" s="1"/>
      <c r="C54" s="1" t="s">
        <v>2</v>
      </c>
      <c r="D54" s="71" t="s">
        <v>3</v>
      </c>
      <c r="E54" s="71"/>
      <c r="F54" s="66" t="s">
        <v>4</v>
      </c>
      <c r="G54" s="71" t="s">
        <v>5</v>
      </c>
      <c r="H54" s="71"/>
      <c r="I54" s="66" t="s">
        <v>4</v>
      </c>
      <c r="J54" s="71" t="s">
        <v>6</v>
      </c>
      <c r="K54" s="71"/>
      <c r="L54" s="71"/>
      <c r="M54" s="66" t="s">
        <v>25</v>
      </c>
      <c r="N54" s="71" t="s">
        <v>7</v>
      </c>
      <c r="O54" s="71"/>
      <c r="P54" s="72"/>
      <c r="Q54" s="73" t="s">
        <v>8</v>
      </c>
      <c r="R54" s="74"/>
      <c r="S54" s="75"/>
      <c r="T54" s="67" t="s">
        <v>9</v>
      </c>
    </row>
    <row r="55" spans="1:20" ht="23">
      <c r="A55" s="2"/>
      <c r="B55" s="2"/>
      <c r="C55" s="2"/>
      <c r="D55" s="23" t="s">
        <v>10</v>
      </c>
      <c r="E55" s="23" t="s">
        <v>11</v>
      </c>
      <c r="F55" s="23"/>
      <c r="G55" s="23" t="s">
        <v>10</v>
      </c>
      <c r="H55" s="23" t="s">
        <v>11</v>
      </c>
      <c r="I55" s="23"/>
      <c r="J55" s="23" t="s">
        <v>10</v>
      </c>
      <c r="K55" s="23" t="s">
        <v>11</v>
      </c>
      <c r="L55" s="23"/>
      <c r="M55" s="23"/>
      <c r="N55" s="23" t="s">
        <v>10</v>
      </c>
      <c r="O55" s="23" t="s">
        <v>11</v>
      </c>
      <c r="P55" s="26"/>
      <c r="Q55" s="40" t="s">
        <v>10</v>
      </c>
      <c r="R55" s="23" t="s">
        <v>11</v>
      </c>
      <c r="S55" s="45"/>
      <c r="T55" s="46"/>
    </row>
    <row r="56" spans="1:20" ht="23">
      <c r="A56" s="5">
        <v>16</v>
      </c>
      <c r="B56" s="5" t="s">
        <v>72</v>
      </c>
      <c r="C56" s="5" t="s">
        <v>60</v>
      </c>
      <c r="D56" s="6">
        <v>9</v>
      </c>
      <c r="E56" s="6">
        <v>27</v>
      </c>
      <c r="F56" s="7">
        <f>D56*60+E56</f>
        <v>567</v>
      </c>
      <c r="G56" s="6">
        <v>41</v>
      </c>
      <c r="H56" s="6">
        <v>3</v>
      </c>
      <c r="I56" s="8">
        <f>G56*60+H56</f>
        <v>2463</v>
      </c>
      <c r="J56" s="8">
        <f t="shared" ref="J56:J57" si="29">ROUNDDOWN(L56/60,0)</f>
        <v>31</v>
      </c>
      <c r="K56" s="8">
        <f t="shared" ref="K56:K57" si="30">L56-(J56*60)</f>
        <v>36</v>
      </c>
      <c r="L56" s="8">
        <f t="shared" ref="L56:L57" si="31">I56-F56</f>
        <v>1896</v>
      </c>
      <c r="M56" s="8">
        <v>43</v>
      </c>
      <c r="N56" s="6">
        <v>0</v>
      </c>
      <c r="O56" s="6">
        <v>0</v>
      </c>
      <c r="P56" s="13">
        <v>2.98</v>
      </c>
      <c r="Q56" s="42">
        <f>ROUNDDOWN(S56/60, 0)</f>
        <v>31</v>
      </c>
      <c r="R56" s="8">
        <f>S56-(Q56*60)</f>
        <v>33.019999999999982</v>
      </c>
      <c r="S56" s="14">
        <f>L56-P56</f>
        <v>1893.02</v>
      </c>
      <c r="T56" s="12">
        <f>RANK(S56,$S$56:S57,1)</f>
        <v>2</v>
      </c>
    </row>
    <row r="57" spans="1:20" ht="24" thickBot="1">
      <c r="A57" s="5">
        <v>17</v>
      </c>
      <c r="B57" s="5" t="s">
        <v>80</v>
      </c>
      <c r="C57" s="5" t="s">
        <v>81</v>
      </c>
      <c r="D57" s="6">
        <v>10</v>
      </c>
      <c r="E57" s="6">
        <v>28</v>
      </c>
      <c r="F57" s="7">
        <f>D57*60+E57</f>
        <v>628</v>
      </c>
      <c r="G57" s="6">
        <v>37</v>
      </c>
      <c r="H57" s="6">
        <v>22</v>
      </c>
      <c r="I57" s="8">
        <f t="shared" ref="I57" si="32">G57*60+H57</f>
        <v>2242</v>
      </c>
      <c r="J57" s="8">
        <f t="shared" si="29"/>
        <v>26</v>
      </c>
      <c r="K57" s="8">
        <f t="shared" si="30"/>
        <v>54</v>
      </c>
      <c r="L57" s="8">
        <f t="shared" si="31"/>
        <v>1614</v>
      </c>
      <c r="M57" s="8" t="s">
        <v>52</v>
      </c>
      <c r="N57" s="6">
        <v>0</v>
      </c>
      <c r="O57" s="6">
        <v>0</v>
      </c>
      <c r="P57" s="13">
        <f t="shared" ref="P57" si="33">N57*60+O57</f>
        <v>0</v>
      </c>
      <c r="Q57" s="61">
        <f t="shared" ref="Q57" si="34">ROUNDDOWN(S57/60, 0)</f>
        <v>26</v>
      </c>
      <c r="R57" s="54">
        <f t="shared" ref="R57" si="35">S57-(Q57*60)</f>
        <v>54</v>
      </c>
      <c r="S57" s="14">
        <f>L57-P57</f>
        <v>1614</v>
      </c>
      <c r="T57" s="12">
        <f>RANK(S57,$S$56:S58,1)</f>
        <v>1</v>
      </c>
    </row>
    <row r="59" spans="1:20" ht="36">
      <c r="A59" s="15" t="s">
        <v>116</v>
      </c>
    </row>
    <row r="60" spans="1:20" ht="15" thickBot="1"/>
    <row r="61" spans="1:20" ht="25">
      <c r="A61" s="1" t="s">
        <v>1</v>
      </c>
      <c r="B61" s="1" t="s">
        <v>26</v>
      </c>
      <c r="C61" s="47" t="s">
        <v>2</v>
      </c>
      <c r="D61" s="71" t="s">
        <v>3</v>
      </c>
      <c r="E61" s="71"/>
      <c r="F61" s="66" t="s">
        <v>4</v>
      </c>
      <c r="G61" s="71" t="s">
        <v>5</v>
      </c>
      <c r="H61" s="71"/>
      <c r="I61" s="66" t="s">
        <v>4</v>
      </c>
      <c r="J61" s="71" t="s">
        <v>6</v>
      </c>
      <c r="K61" s="71"/>
      <c r="L61" s="71"/>
      <c r="M61" s="71" t="s">
        <v>7</v>
      </c>
      <c r="N61" s="71"/>
      <c r="O61" s="72"/>
      <c r="P61" s="73" t="s">
        <v>8</v>
      </c>
      <c r="Q61" s="74"/>
      <c r="R61" s="75"/>
      <c r="S61" s="67" t="s">
        <v>9</v>
      </c>
    </row>
    <row r="62" spans="1:20" ht="23">
      <c r="A62" s="2"/>
      <c r="B62" s="2"/>
      <c r="C62" s="48"/>
      <c r="D62" s="23" t="s">
        <v>10</v>
      </c>
      <c r="E62" s="23" t="s">
        <v>11</v>
      </c>
      <c r="F62" s="23"/>
      <c r="G62" s="23" t="s">
        <v>10</v>
      </c>
      <c r="H62" s="23" t="s">
        <v>11</v>
      </c>
      <c r="I62" s="23"/>
      <c r="J62" s="23" t="s">
        <v>10</v>
      </c>
      <c r="K62" s="23" t="s">
        <v>11</v>
      </c>
      <c r="L62" s="23"/>
      <c r="M62" s="23" t="s">
        <v>10</v>
      </c>
      <c r="N62" s="23" t="s">
        <v>11</v>
      </c>
      <c r="O62" s="26"/>
      <c r="P62" s="40" t="s">
        <v>10</v>
      </c>
      <c r="Q62" s="23" t="s">
        <v>11</v>
      </c>
      <c r="R62" s="45"/>
      <c r="S62" s="46"/>
    </row>
    <row r="63" spans="1:20" ht="23">
      <c r="A63" s="5">
        <v>18</v>
      </c>
      <c r="B63" s="5" t="s">
        <v>71</v>
      </c>
      <c r="C63" s="5" t="s">
        <v>55</v>
      </c>
      <c r="D63" s="6">
        <v>11</v>
      </c>
      <c r="E63" s="6">
        <v>30</v>
      </c>
      <c r="F63" s="7">
        <f>D63*60+E63</f>
        <v>690</v>
      </c>
      <c r="G63" s="6">
        <v>36</v>
      </c>
      <c r="H63" s="6">
        <v>9</v>
      </c>
      <c r="I63" s="8">
        <f>G63*60+H63</f>
        <v>2169</v>
      </c>
      <c r="J63" s="8">
        <f t="shared" ref="J63:J66" si="36">ROUNDDOWN(L63/60,0)</f>
        <v>24</v>
      </c>
      <c r="K63" s="8">
        <f t="shared" ref="K63:K66" si="37">L63-(J63*60)</f>
        <v>39</v>
      </c>
      <c r="L63" s="8">
        <f t="shared" ref="L63:L66" si="38">I63-F63</f>
        <v>1479</v>
      </c>
      <c r="M63" s="6">
        <v>0</v>
      </c>
      <c r="N63" s="6">
        <v>0</v>
      </c>
      <c r="O63" s="13">
        <f>M63*60+N63</f>
        <v>0</v>
      </c>
      <c r="P63" s="42">
        <f>ROUNDDOWN(R63/60, 0)</f>
        <v>24</v>
      </c>
      <c r="Q63" s="8">
        <f>R63-(P63*60)</f>
        <v>39</v>
      </c>
      <c r="R63" s="14">
        <f>L63+O63</f>
        <v>1479</v>
      </c>
      <c r="S63" s="12">
        <f>RANK(R63,$R$63:R66,1)</f>
        <v>2</v>
      </c>
    </row>
    <row r="64" spans="1:20" ht="23">
      <c r="A64" s="5">
        <v>19</v>
      </c>
      <c r="B64" s="31" t="s">
        <v>73</v>
      </c>
      <c r="C64" s="31" t="s">
        <v>78</v>
      </c>
      <c r="D64" s="6">
        <v>12</v>
      </c>
      <c r="E64" s="6">
        <v>10</v>
      </c>
      <c r="F64" s="7">
        <f>D64*60+E64</f>
        <v>730</v>
      </c>
      <c r="G64" s="6">
        <v>36</v>
      </c>
      <c r="H64" s="6">
        <v>17</v>
      </c>
      <c r="I64" s="8">
        <f>G64*60+H64</f>
        <v>2177</v>
      </c>
      <c r="J64" s="8">
        <f t="shared" si="36"/>
        <v>24</v>
      </c>
      <c r="K64" s="8">
        <f t="shared" si="37"/>
        <v>7</v>
      </c>
      <c r="L64" s="8">
        <f t="shared" si="38"/>
        <v>1447</v>
      </c>
      <c r="M64" s="6">
        <v>0</v>
      </c>
      <c r="N64" s="6">
        <v>0</v>
      </c>
      <c r="O64" s="13">
        <f>M64*60+N64</f>
        <v>0</v>
      </c>
      <c r="P64" s="42">
        <f>ROUNDDOWN(R64/60, 0)</f>
        <v>24</v>
      </c>
      <c r="Q64" s="8">
        <f>R64-(P64*60)</f>
        <v>7</v>
      </c>
      <c r="R64" s="14">
        <f>L64+O64</f>
        <v>1447</v>
      </c>
      <c r="S64" s="12">
        <f>RANK(R64,$R$63:R67,1)</f>
        <v>1</v>
      </c>
    </row>
    <row r="65" spans="1:20" ht="23">
      <c r="A65" s="31">
        <v>20</v>
      </c>
      <c r="B65" s="31" t="s">
        <v>71</v>
      </c>
      <c r="C65" s="31" t="s">
        <v>54</v>
      </c>
      <c r="D65" s="32">
        <v>12</v>
      </c>
      <c r="E65" s="32">
        <v>53</v>
      </c>
      <c r="F65" s="33">
        <f>D65*60+E65</f>
        <v>773</v>
      </c>
      <c r="G65" s="32">
        <v>38</v>
      </c>
      <c r="H65" s="32">
        <f>33+20</f>
        <v>53</v>
      </c>
      <c r="I65" s="34">
        <f t="shared" ref="I65:I66" si="39">G65*60+H65</f>
        <v>2333</v>
      </c>
      <c r="J65" s="34">
        <f t="shared" si="36"/>
        <v>26</v>
      </c>
      <c r="K65" s="34">
        <f t="shared" si="37"/>
        <v>0</v>
      </c>
      <c r="L65" s="34">
        <f t="shared" si="38"/>
        <v>1560</v>
      </c>
      <c r="M65" s="32">
        <v>0</v>
      </c>
      <c r="N65" s="32">
        <v>0</v>
      </c>
      <c r="O65" s="35">
        <f t="shared" ref="O65:O66" si="40">M65*60+N65</f>
        <v>0</v>
      </c>
      <c r="P65" s="43">
        <f t="shared" ref="P65:P66" si="41">ROUNDDOWN(R65/60, 0)</f>
        <v>26</v>
      </c>
      <c r="Q65" s="34">
        <f t="shared" ref="Q65:Q66" si="42">R65-(P65*60)</f>
        <v>0</v>
      </c>
      <c r="R65" s="36">
        <f t="shared" ref="R65:R66" si="43">L65+O65</f>
        <v>1560</v>
      </c>
      <c r="S65" s="12">
        <f>RANK(R65,$R$63:R68,1)</f>
        <v>4</v>
      </c>
      <c r="T65" t="s">
        <v>114</v>
      </c>
    </row>
    <row r="66" spans="1:20" ht="23">
      <c r="A66" s="5">
        <v>80</v>
      </c>
      <c r="B66" s="5" t="s">
        <v>71</v>
      </c>
      <c r="C66" s="5"/>
      <c r="D66" s="6">
        <v>13</v>
      </c>
      <c r="E66" s="6">
        <v>42</v>
      </c>
      <c r="F66" s="7">
        <f>D66*60+E66</f>
        <v>822</v>
      </c>
      <c r="G66" s="6">
        <v>39</v>
      </c>
      <c r="H66" s="6">
        <v>25</v>
      </c>
      <c r="I66" s="8">
        <f t="shared" si="39"/>
        <v>2365</v>
      </c>
      <c r="J66" s="8">
        <f t="shared" si="36"/>
        <v>25</v>
      </c>
      <c r="K66" s="8">
        <f t="shared" si="37"/>
        <v>43</v>
      </c>
      <c r="L66" s="8">
        <f t="shared" si="38"/>
        <v>1543</v>
      </c>
      <c r="M66" s="6">
        <v>0</v>
      </c>
      <c r="N66" s="6">
        <v>0</v>
      </c>
      <c r="O66" s="13">
        <f t="shared" si="40"/>
        <v>0</v>
      </c>
      <c r="P66" s="42">
        <f t="shared" si="41"/>
        <v>25</v>
      </c>
      <c r="Q66" s="8">
        <f t="shared" si="42"/>
        <v>43</v>
      </c>
      <c r="R66" s="14">
        <f t="shared" si="43"/>
        <v>1543</v>
      </c>
      <c r="S66" s="12">
        <f>RANK(R66,$R$63:R69,1)</f>
        <v>3</v>
      </c>
    </row>
    <row r="68" spans="1:20" ht="36">
      <c r="A68" s="15" t="s">
        <v>14</v>
      </c>
    </row>
    <row r="69" spans="1:20" ht="15" thickBot="1"/>
    <row r="70" spans="1:20" ht="25">
      <c r="A70" s="1" t="s">
        <v>1</v>
      </c>
      <c r="B70" s="1" t="s">
        <v>26</v>
      </c>
      <c r="C70" s="47" t="s">
        <v>2</v>
      </c>
      <c r="D70" s="71" t="s">
        <v>3</v>
      </c>
      <c r="E70" s="71"/>
      <c r="F70" s="66" t="s">
        <v>4</v>
      </c>
      <c r="G70" s="71" t="s">
        <v>5</v>
      </c>
      <c r="H70" s="71"/>
      <c r="I70" s="66" t="s">
        <v>4</v>
      </c>
      <c r="J70" s="71" t="s">
        <v>6</v>
      </c>
      <c r="K70" s="71"/>
      <c r="L70" s="71"/>
      <c r="M70" s="66" t="s">
        <v>25</v>
      </c>
      <c r="N70" s="71" t="s">
        <v>7</v>
      </c>
      <c r="O70" s="71"/>
      <c r="P70" s="72"/>
      <c r="Q70" s="73" t="s">
        <v>8</v>
      </c>
      <c r="R70" s="74"/>
      <c r="S70" s="75"/>
      <c r="T70" s="62" t="s">
        <v>9</v>
      </c>
    </row>
    <row r="71" spans="1:20" ht="23">
      <c r="A71" s="2"/>
      <c r="B71" s="2"/>
      <c r="C71" s="48"/>
      <c r="D71" s="23" t="s">
        <v>10</v>
      </c>
      <c r="E71" s="23" t="s">
        <v>11</v>
      </c>
      <c r="F71" s="23"/>
      <c r="G71" s="23" t="s">
        <v>10</v>
      </c>
      <c r="H71" s="23" t="s">
        <v>11</v>
      </c>
      <c r="I71" s="23"/>
      <c r="J71" s="23" t="s">
        <v>10</v>
      </c>
      <c r="K71" s="23" t="s">
        <v>11</v>
      </c>
      <c r="L71" s="23"/>
      <c r="M71" s="23"/>
      <c r="N71" s="23" t="s">
        <v>10</v>
      </c>
      <c r="O71" s="23" t="s">
        <v>11</v>
      </c>
      <c r="P71" s="26"/>
      <c r="Q71" s="40" t="s">
        <v>10</v>
      </c>
      <c r="R71" s="23" t="s">
        <v>11</v>
      </c>
      <c r="S71" s="45"/>
      <c r="T71" s="58"/>
    </row>
    <row r="72" spans="1:20" ht="23">
      <c r="A72" s="5">
        <v>21</v>
      </c>
      <c r="B72" s="10" t="s">
        <v>80</v>
      </c>
      <c r="C72" s="10" t="s">
        <v>82</v>
      </c>
      <c r="D72" s="23">
        <v>14</v>
      </c>
      <c r="E72" s="23">
        <v>22</v>
      </c>
      <c r="F72" s="7">
        <f>D72*60+E72</f>
        <v>862</v>
      </c>
      <c r="G72" s="23">
        <v>44</v>
      </c>
      <c r="H72" s="23">
        <v>23</v>
      </c>
      <c r="I72" s="8">
        <f>G72*60+H72</f>
        <v>2663</v>
      </c>
      <c r="J72" s="8">
        <f t="shared" ref="J72:J76" si="44">ROUNDDOWN(L72/60,0)</f>
        <v>30</v>
      </c>
      <c r="K72" s="8">
        <f t="shared" ref="K72:K76" si="45">L72-(J72*60)</f>
        <v>1</v>
      </c>
      <c r="L72" s="8">
        <f t="shared" ref="L72:L76" si="46">I72-F72</f>
        <v>1801</v>
      </c>
      <c r="M72" s="4" t="s">
        <v>52</v>
      </c>
      <c r="N72" s="6">
        <v>0</v>
      </c>
      <c r="O72" s="6">
        <v>0</v>
      </c>
      <c r="P72" s="13">
        <f t="shared" ref="P72" si="47">N72*60+O72</f>
        <v>0</v>
      </c>
      <c r="Q72" s="42">
        <f>ROUNDDOWN(S72/60, 0)</f>
        <v>30</v>
      </c>
      <c r="R72" s="8">
        <f t="shared" ref="R72:R73" si="48">S72-(Q72*60)</f>
        <v>1</v>
      </c>
      <c r="S72" s="14">
        <f>L72-P72</f>
        <v>1801</v>
      </c>
      <c r="T72" s="12">
        <f>RANK(S72,$S$72:S76,1)</f>
        <v>4</v>
      </c>
    </row>
    <row r="73" spans="1:20" ht="23">
      <c r="A73" s="5">
        <v>22</v>
      </c>
      <c r="B73" s="5" t="s">
        <v>40</v>
      </c>
      <c r="C73" s="5" t="s">
        <v>41</v>
      </c>
      <c r="D73" s="3">
        <v>14</v>
      </c>
      <c r="E73" s="3">
        <v>57</v>
      </c>
      <c r="F73" s="7">
        <f>D73*60+E73</f>
        <v>897</v>
      </c>
      <c r="G73" s="3">
        <v>46</v>
      </c>
      <c r="H73" s="3">
        <v>33</v>
      </c>
      <c r="I73" s="8">
        <f>G73*60+H73</f>
        <v>2793</v>
      </c>
      <c r="J73" s="8">
        <f t="shared" si="44"/>
        <v>31</v>
      </c>
      <c r="K73" s="8">
        <f t="shared" si="45"/>
        <v>36</v>
      </c>
      <c r="L73" s="8">
        <f t="shared" si="46"/>
        <v>1896</v>
      </c>
      <c r="M73" s="4">
        <v>52</v>
      </c>
      <c r="N73" s="6">
        <v>0</v>
      </c>
      <c r="O73" s="6">
        <v>0</v>
      </c>
      <c r="P73" s="13">
        <v>7.22</v>
      </c>
      <c r="Q73" s="42">
        <f t="shared" ref="Q73" si="49">ROUNDDOWN(S73/60, 0)</f>
        <v>31</v>
      </c>
      <c r="R73" s="8">
        <f t="shared" si="48"/>
        <v>28.779999999999973</v>
      </c>
      <c r="S73" s="14">
        <f t="shared" ref="S73:S76" si="50">L73-P73</f>
        <v>1888.78</v>
      </c>
      <c r="T73" s="12">
        <f>RANK(S73,$S$72:S77,1)</f>
        <v>5</v>
      </c>
    </row>
    <row r="74" spans="1:20" ht="23">
      <c r="A74" s="5">
        <v>23</v>
      </c>
      <c r="B74" s="5" t="s">
        <v>72</v>
      </c>
      <c r="C74" s="5" t="s">
        <v>38</v>
      </c>
      <c r="D74" s="6">
        <v>15</v>
      </c>
      <c r="E74" s="6">
        <v>37</v>
      </c>
      <c r="F74" s="7">
        <f>D74*60+E74</f>
        <v>937</v>
      </c>
      <c r="G74" s="6">
        <v>43</v>
      </c>
      <c r="H74" s="6">
        <v>53</v>
      </c>
      <c r="I74" s="8">
        <f>G74*60+H74</f>
        <v>2633</v>
      </c>
      <c r="J74" s="8">
        <f t="shared" si="44"/>
        <v>28</v>
      </c>
      <c r="K74" s="8">
        <f t="shared" si="45"/>
        <v>16</v>
      </c>
      <c r="L74" s="8">
        <f t="shared" si="46"/>
        <v>1696</v>
      </c>
      <c r="M74" s="8">
        <v>54</v>
      </c>
      <c r="N74" s="6">
        <v>0</v>
      </c>
      <c r="O74" s="6">
        <v>0</v>
      </c>
      <c r="P74" s="13">
        <v>10.18</v>
      </c>
      <c r="Q74" s="42">
        <f>ROUNDDOWN(S74/60, 0)</f>
        <v>28</v>
      </c>
      <c r="R74" s="8">
        <f>S74-(Q74*60)</f>
        <v>5.8199999999999363</v>
      </c>
      <c r="S74" s="14">
        <f t="shared" si="50"/>
        <v>1685.82</v>
      </c>
      <c r="T74" s="12">
        <f>RANK(S74,$S$72:S78,1)</f>
        <v>2</v>
      </c>
    </row>
    <row r="75" spans="1:20" ht="23">
      <c r="A75" s="5">
        <v>24</v>
      </c>
      <c r="B75" s="10" t="s">
        <v>62</v>
      </c>
      <c r="C75" s="10" t="s">
        <v>65</v>
      </c>
      <c r="D75" s="6">
        <v>16</v>
      </c>
      <c r="E75" s="6">
        <v>11</v>
      </c>
      <c r="F75" s="7">
        <f>D75*60+E75</f>
        <v>971</v>
      </c>
      <c r="G75" s="6">
        <v>42</v>
      </c>
      <c r="H75" s="6">
        <v>6</v>
      </c>
      <c r="I75" s="8">
        <f t="shared" ref="I75:I76" si="51">G75*60+H75</f>
        <v>2526</v>
      </c>
      <c r="J75" s="8">
        <f t="shared" si="44"/>
        <v>25</v>
      </c>
      <c r="K75" s="8">
        <f t="shared" si="45"/>
        <v>55</v>
      </c>
      <c r="L75" s="8">
        <f t="shared" si="46"/>
        <v>1555</v>
      </c>
      <c r="M75" s="8">
        <v>56</v>
      </c>
      <c r="N75" s="6">
        <v>0</v>
      </c>
      <c r="O75" s="6">
        <v>0</v>
      </c>
      <c r="P75" s="13">
        <v>13.14</v>
      </c>
      <c r="Q75" s="42">
        <f t="shared" ref="Q75:Q76" si="52">ROUNDDOWN(S75/60, 0)</f>
        <v>25</v>
      </c>
      <c r="R75" s="8">
        <f t="shared" ref="R75:R76" si="53">S75-(Q75*60)</f>
        <v>41.8599999999999</v>
      </c>
      <c r="S75" s="14">
        <f t="shared" si="50"/>
        <v>1541.86</v>
      </c>
      <c r="T75" s="12">
        <f>RANK(S75,$S$72:S79,1)</f>
        <v>1</v>
      </c>
    </row>
    <row r="76" spans="1:20" ht="24" thickBot="1">
      <c r="A76" s="5">
        <v>36</v>
      </c>
      <c r="B76" s="5" t="s">
        <v>79</v>
      </c>
      <c r="C76" s="5" t="s">
        <v>39</v>
      </c>
      <c r="D76" s="6"/>
      <c r="E76" s="6">
        <v>42</v>
      </c>
      <c r="F76" s="7">
        <f>D76*60+E76</f>
        <v>42</v>
      </c>
      <c r="G76" s="6">
        <v>29</v>
      </c>
      <c r="H76" s="6">
        <v>21</v>
      </c>
      <c r="I76" s="8">
        <f t="shared" si="51"/>
        <v>1761</v>
      </c>
      <c r="J76" s="8">
        <f t="shared" si="44"/>
        <v>28</v>
      </c>
      <c r="K76" s="8">
        <f t="shared" si="45"/>
        <v>39</v>
      </c>
      <c r="L76" s="8">
        <f t="shared" si="46"/>
        <v>1719</v>
      </c>
      <c r="M76" s="8">
        <v>68</v>
      </c>
      <c r="N76" s="6">
        <v>0</v>
      </c>
      <c r="O76" s="6">
        <v>0</v>
      </c>
      <c r="P76" s="13">
        <v>33.119999999999997</v>
      </c>
      <c r="Q76" s="61">
        <f t="shared" si="52"/>
        <v>28</v>
      </c>
      <c r="R76" s="54">
        <f t="shared" si="53"/>
        <v>5.8800000000001091</v>
      </c>
      <c r="S76" s="14">
        <f t="shared" si="50"/>
        <v>1685.88</v>
      </c>
      <c r="T76" s="12">
        <f>RANK(S76,$S$72:S80,1)</f>
        <v>3</v>
      </c>
    </row>
    <row r="78" spans="1:20" ht="36">
      <c r="A78" s="15" t="s">
        <v>15</v>
      </c>
    </row>
    <row r="79" spans="1:20" ht="15" thickBot="1"/>
    <row r="80" spans="1:20" ht="25">
      <c r="A80" s="1" t="s">
        <v>1</v>
      </c>
      <c r="B80" s="1" t="s">
        <v>26</v>
      </c>
      <c r="C80" s="47" t="s">
        <v>2</v>
      </c>
      <c r="D80" s="71" t="s">
        <v>3</v>
      </c>
      <c r="E80" s="71"/>
      <c r="F80" s="66" t="s">
        <v>4</v>
      </c>
      <c r="G80" s="71" t="s">
        <v>5</v>
      </c>
      <c r="H80" s="71"/>
      <c r="I80" s="66" t="s">
        <v>4</v>
      </c>
      <c r="J80" s="71" t="s">
        <v>6</v>
      </c>
      <c r="K80" s="71"/>
      <c r="L80" s="71"/>
      <c r="M80" s="66" t="s">
        <v>25</v>
      </c>
      <c r="N80" s="71" t="s">
        <v>7</v>
      </c>
      <c r="O80" s="71"/>
      <c r="P80" s="72"/>
      <c r="Q80" s="73" t="s">
        <v>8</v>
      </c>
      <c r="R80" s="74"/>
      <c r="S80" s="75"/>
      <c r="T80" s="67" t="s">
        <v>9</v>
      </c>
    </row>
    <row r="81" spans="1:20" ht="23">
      <c r="A81" s="2"/>
      <c r="B81" s="2"/>
      <c r="C81" s="48"/>
      <c r="D81" s="23" t="s">
        <v>10</v>
      </c>
      <c r="E81" s="23" t="s">
        <v>11</v>
      </c>
      <c r="F81" s="23"/>
      <c r="G81" s="23" t="s">
        <v>10</v>
      </c>
      <c r="H81" s="23" t="s">
        <v>11</v>
      </c>
      <c r="I81" s="23"/>
      <c r="J81" s="23" t="s">
        <v>10</v>
      </c>
      <c r="K81" s="23" t="s">
        <v>11</v>
      </c>
      <c r="L81" s="23"/>
      <c r="M81" s="23"/>
      <c r="N81" s="23" t="s">
        <v>10</v>
      </c>
      <c r="O81" s="23" t="s">
        <v>11</v>
      </c>
      <c r="P81" s="26"/>
      <c r="Q81" s="40" t="s">
        <v>10</v>
      </c>
      <c r="R81" s="23" t="s">
        <v>11</v>
      </c>
      <c r="S81" s="45"/>
      <c r="T81" s="46"/>
    </row>
    <row r="82" spans="1:20" ht="23">
      <c r="A82" s="2">
        <v>25</v>
      </c>
      <c r="B82" s="10" t="s">
        <v>83</v>
      </c>
      <c r="C82" s="10" t="s">
        <v>86</v>
      </c>
      <c r="D82" s="23">
        <v>16</v>
      </c>
      <c r="E82" s="23">
        <v>39</v>
      </c>
      <c r="F82" s="7">
        <f t="shared" ref="F82:F83" si="54">D82*60+E82</f>
        <v>999</v>
      </c>
      <c r="G82" s="23">
        <v>44</v>
      </c>
      <c r="H82" s="23">
        <v>39</v>
      </c>
      <c r="I82" s="8">
        <f t="shared" ref="I82:I83" si="55">G82*60+H82</f>
        <v>2679</v>
      </c>
      <c r="J82" s="8">
        <f t="shared" ref="J82:J86" si="56">ROUNDDOWN(L82/60,0)</f>
        <v>28</v>
      </c>
      <c r="K82" s="8">
        <f t="shared" ref="K82:K86" si="57">L82-(J82*60)</f>
        <v>0</v>
      </c>
      <c r="L82" s="8">
        <f t="shared" ref="L82:L86" si="58">I82-F82</f>
        <v>1680</v>
      </c>
      <c r="M82" s="8" t="s">
        <v>52</v>
      </c>
      <c r="N82" s="11">
        <v>0</v>
      </c>
      <c r="O82" s="11">
        <v>0</v>
      </c>
      <c r="P82" s="13">
        <f t="shared" ref="P82:P83" si="59">N82*60+O82</f>
        <v>0</v>
      </c>
      <c r="Q82" s="42">
        <f t="shared" ref="Q82:Q83" si="60">ROUNDDOWN(S82/60, 0)</f>
        <v>28</v>
      </c>
      <c r="R82" s="8">
        <f t="shared" ref="R82:R83" si="61">S82-(Q82*60)</f>
        <v>0</v>
      </c>
      <c r="S82" s="14">
        <f>L82-P82</f>
        <v>1680</v>
      </c>
      <c r="T82" s="12">
        <f>RANK(S82,$S$82:S86,1)</f>
        <v>1</v>
      </c>
    </row>
    <row r="83" spans="1:20" ht="23">
      <c r="A83" s="2">
        <v>26</v>
      </c>
      <c r="B83" s="10" t="s">
        <v>83</v>
      </c>
      <c r="C83" s="10" t="s">
        <v>87</v>
      </c>
      <c r="D83" s="23">
        <v>17</v>
      </c>
      <c r="E83" s="23">
        <v>16</v>
      </c>
      <c r="F83" s="7">
        <f t="shared" si="54"/>
        <v>1036</v>
      </c>
      <c r="G83" s="23">
        <v>47</v>
      </c>
      <c r="H83" s="23">
        <v>6</v>
      </c>
      <c r="I83" s="8">
        <f t="shared" si="55"/>
        <v>2826</v>
      </c>
      <c r="J83" s="8">
        <f t="shared" si="56"/>
        <v>29</v>
      </c>
      <c r="K83" s="8">
        <f t="shared" si="57"/>
        <v>50</v>
      </c>
      <c r="L83" s="8">
        <f t="shared" si="58"/>
        <v>1790</v>
      </c>
      <c r="M83" s="8" t="s">
        <v>52</v>
      </c>
      <c r="N83" s="11">
        <v>0</v>
      </c>
      <c r="O83" s="11">
        <v>0</v>
      </c>
      <c r="P83" s="13">
        <f t="shared" si="59"/>
        <v>0</v>
      </c>
      <c r="Q83" s="42">
        <f t="shared" si="60"/>
        <v>29</v>
      </c>
      <c r="R83" s="8">
        <f t="shared" si="61"/>
        <v>50</v>
      </c>
      <c r="S83" s="14">
        <f t="shared" ref="S83:S86" si="62">L83-P83</f>
        <v>1790</v>
      </c>
      <c r="T83" s="12">
        <f>RANK(S83,$S$82:S86,1)</f>
        <v>2</v>
      </c>
    </row>
    <row r="84" spans="1:20" ht="23">
      <c r="A84" s="2">
        <v>27</v>
      </c>
      <c r="B84" s="5" t="s">
        <v>72</v>
      </c>
      <c r="C84" s="5" t="s">
        <v>42</v>
      </c>
      <c r="D84" s="6">
        <v>17</v>
      </c>
      <c r="E84" s="6">
        <v>53</v>
      </c>
      <c r="F84" s="7">
        <f>D84*60+E84</f>
        <v>1073</v>
      </c>
      <c r="G84" s="6">
        <v>48</v>
      </c>
      <c r="H84" s="6">
        <v>32</v>
      </c>
      <c r="I84" s="8">
        <f>G84*60+H84</f>
        <v>2912</v>
      </c>
      <c r="J84" s="8">
        <f t="shared" si="56"/>
        <v>30</v>
      </c>
      <c r="K84" s="8">
        <f t="shared" si="57"/>
        <v>39</v>
      </c>
      <c r="L84" s="8">
        <f t="shared" si="58"/>
        <v>1839</v>
      </c>
      <c r="M84" s="8">
        <v>37</v>
      </c>
      <c r="N84" s="11">
        <v>0</v>
      </c>
      <c r="O84" s="11">
        <v>0</v>
      </c>
      <c r="P84" s="13">
        <v>2.64</v>
      </c>
      <c r="Q84" s="42">
        <f>ROUNDDOWN(S84/60, 0)</f>
        <v>30</v>
      </c>
      <c r="R84" s="8">
        <f>S84-(Q84*60)</f>
        <v>36.3599999999999</v>
      </c>
      <c r="S84" s="14">
        <f t="shared" si="62"/>
        <v>1836.36</v>
      </c>
      <c r="T84" s="12">
        <f>RANK(S84,$S$82:S86,1)</f>
        <v>3</v>
      </c>
    </row>
    <row r="85" spans="1:20" ht="23">
      <c r="A85" s="2">
        <v>28</v>
      </c>
      <c r="B85" s="31" t="s">
        <v>97</v>
      </c>
      <c r="C85" s="31" t="s">
        <v>98</v>
      </c>
      <c r="D85" s="32">
        <v>18</v>
      </c>
      <c r="E85" s="32">
        <v>18</v>
      </c>
      <c r="F85" s="7">
        <f>D85*60+E85</f>
        <v>1098</v>
      </c>
      <c r="G85" s="32">
        <v>48</v>
      </c>
      <c r="H85" s="32">
        <v>59</v>
      </c>
      <c r="I85" s="8">
        <f>G85*60+H85</f>
        <v>2939</v>
      </c>
      <c r="J85" s="8">
        <f t="shared" si="56"/>
        <v>30</v>
      </c>
      <c r="K85" s="8">
        <f t="shared" si="57"/>
        <v>41</v>
      </c>
      <c r="L85" s="8">
        <f t="shared" si="58"/>
        <v>1841</v>
      </c>
      <c r="M85" s="34" t="s">
        <v>52</v>
      </c>
      <c r="N85" s="11">
        <v>0</v>
      </c>
      <c r="O85" s="11">
        <v>0</v>
      </c>
      <c r="P85" s="13">
        <f t="shared" ref="P85" si="63">N85*60+O85</f>
        <v>0</v>
      </c>
      <c r="Q85" s="42">
        <f t="shared" ref="Q85:Q86" si="64">ROUNDDOWN(S85/60, 0)</f>
        <v>30</v>
      </c>
      <c r="R85" s="8">
        <f t="shared" ref="R85:R86" si="65">S85-(Q85*60)</f>
        <v>41</v>
      </c>
      <c r="S85" s="14">
        <f t="shared" si="62"/>
        <v>1841</v>
      </c>
      <c r="T85" s="12">
        <f>RANK(S85,$S$82:S86,1)</f>
        <v>4</v>
      </c>
    </row>
    <row r="86" spans="1:20" ht="23">
      <c r="A86" s="2">
        <v>29</v>
      </c>
      <c r="B86" s="5" t="s">
        <v>40</v>
      </c>
      <c r="C86" s="5" t="s">
        <v>43</v>
      </c>
      <c r="D86" s="6">
        <v>18</v>
      </c>
      <c r="E86" s="6">
        <v>53</v>
      </c>
      <c r="F86" s="7">
        <f>D86*60+E86</f>
        <v>1133</v>
      </c>
      <c r="G86" s="6">
        <v>52</v>
      </c>
      <c r="H86" s="6">
        <v>56</v>
      </c>
      <c r="I86" s="8">
        <f t="shared" ref="I86" si="66">G86*60+H86</f>
        <v>3176</v>
      </c>
      <c r="J86" s="8">
        <f t="shared" si="56"/>
        <v>34</v>
      </c>
      <c r="K86" s="8">
        <f t="shared" si="57"/>
        <v>3</v>
      </c>
      <c r="L86" s="8">
        <f t="shared" si="58"/>
        <v>2043</v>
      </c>
      <c r="M86" s="8">
        <v>60</v>
      </c>
      <c r="N86" s="11">
        <v>0</v>
      </c>
      <c r="O86" s="11">
        <v>0</v>
      </c>
      <c r="P86" s="13">
        <v>27.19</v>
      </c>
      <c r="Q86" s="42">
        <f t="shared" si="64"/>
        <v>33</v>
      </c>
      <c r="R86" s="8">
        <f t="shared" si="65"/>
        <v>35.809999999999945</v>
      </c>
      <c r="S86" s="14">
        <f t="shared" si="62"/>
        <v>2015.81</v>
      </c>
      <c r="T86" s="12">
        <f>RANK(S86,$S$82:S86,1)</f>
        <v>5</v>
      </c>
    </row>
    <row r="87" spans="1:20" ht="37" thickBot="1">
      <c r="A87" s="15" t="s">
        <v>21</v>
      </c>
    </row>
    <row r="88" spans="1:20" ht="25">
      <c r="A88" s="1" t="s">
        <v>1</v>
      </c>
      <c r="B88" s="1" t="s">
        <v>26</v>
      </c>
      <c r="C88" s="47" t="s">
        <v>2</v>
      </c>
      <c r="D88" s="71" t="s">
        <v>3</v>
      </c>
      <c r="E88" s="71"/>
      <c r="F88" s="66" t="s">
        <v>4</v>
      </c>
      <c r="G88" s="71" t="s">
        <v>5</v>
      </c>
      <c r="H88" s="71"/>
      <c r="I88" s="66" t="s">
        <v>4</v>
      </c>
      <c r="J88" s="71" t="s">
        <v>6</v>
      </c>
      <c r="K88" s="71"/>
      <c r="L88" s="71"/>
      <c r="M88" s="66" t="s">
        <v>25</v>
      </c>
      <c r="N88" s="71" t="s">
        <v>7</v>
      </c>
      <c r="O88" s="71"/>
      <c r="P88" s="72"/>
      <c r="Q88" s="73" t="s">
        <v>8</v>
      </c>
      <c r="R88" s="74"/>
      <c r="S88" s="75"/>
      <c r="T88" s="57" t="s">
        <v>9</v>
      </c>
    </row>
    <row r="89" spans="1:20" ht="23">
      <c r="A89" s="2"/>
      <c r="B89" s="2"/>
      <c r="C89" s="48"/>
      <c r="D89" s="23" t="s">
        <v>10</v>
      </c>
      <c r="E89" s="23" t="s">
        <v>11</v>
      </c>
      <c r="F89" s="23"/>
      <c r="G89" s="23" t="s">
        <v>10</v>
      </c>
      <c r="H89" s="23" t="s">
        <v>11</v>
      </c>
      <c r="I89" s="23"/>
      <c r="J89" s="23" t="s">
        <v>10</v>
      </c>
      <c r="K89" s="23" t="s">
        <v>11</v>
      </c>
      <c r="L89" s="23"/>
      <c r="M89" s="23"/>
      <c r="N89" s="23" t="s">
        <v>10</v>
      </c>
      <c r="O89" s="23" t="s">
        <v>11</v>
      </c>
      <c r="P89" s="26"/>
      <c r="Q89" s="40" t="s">
        <v>10</v>
      </c>
      <c r="R89" s="23" t="s">
        <v>11</v>
      </c>
      <c r="S89" s="45"/>
      <c r="T89" s="58"/>
    </row>
    <row r="90" spans="1:20" ht="23">
      <c r="A90" s="5">
        <v>37</v>
      </c>
      <c r="B90" s="5" t="s">
        <v>71</v>
      </c>
      <c r="C90" s="5" t="s">
        <v>27</v>
      </c>
      <c r="D90" s="6">
        <v>0</v>
      </c>
      <c r="E90" s="6">
        <v>0</v>
      </c>
      <c r="F90" s="7">
        <f>D90*60+E90</f>
        <v>0</v>
      </c>
      <c r="G90" s="6">
        <v>26</v>
      </c>
      <c r="H90" s="6">
        <v>35</v>
      </c>
      <c r="I90" s="8">
        <f>G90*60+H90</f>
        <v>1595</v>
      </c>
      <c r="J90" s="8">
        <f t="shared" ref="J90" si="67">ROUNDDOWN(L90/60,0)</f>
        <v>26</v>
      </c>
      <c r="K90" s="8">
        <f t="shared" ref="K90" si="68">L90-(J90*60)</f>
        <v>35</v>
      </c>
      <c r="L90" s="8">
        <f t="shared" ref="L90" si="69">I90-F90</f>
        <v>1595</v>
      </c>
      <c r="M90" s="11" t="s">
        <v>52</v>
      </c>
      <c r="N90" s="6">
        <v>0</v>
      </c>
      <c r="O90" s="6">
        <v>0</v>
      </c>
      <c r="P90" s="13">
        <f>N90*60+O90</f>
        <v>0</v>
      </c>
      <c r="Q90" s="42">
        <f>ROUNDDOWN(S90/60, 0)</f>
        <v>26</v>
      </c>
      <c r="R90" s="8">
        <f>S90-(Q90*60)</f>
        <v>35</v>
      </c>
      <c r="S90" s="14">
        <f>L90-P90</f>
        <v>1595</v>
      </c>
      <c r="T90" s="59">
        <f>RANK(S90,$S$90:S97,1)</f>
        <v>3</v>
      </c>
    </row>
    <row r="91" spans="1:20" ht="24" thickBot="1">
      <c r="A91" s="5">
        <v>38</v>
      </c>
      <c r="B91" s="10" t="s">
        <v>62</v>
      </c>
      <c r="C91" s="10" t="s">
        <v>49</v>
      </c>
      <c r="D91" s="11">
        <v>1</v>
      </c>
      <c r="E91" s="11">
        <v>22</v>
      </c>
      <c r="F91" s="7">
        <f>D91*60+E91</f>
        <v>82</v>
      </c>
      <c r="G91" s="11">
        <v>26</v>
      </c>
      <c r="H91" s="11">
        <v>54</v>
      </c>
      <c r="I91" s="8">
        <f>G91*60+H91</f>
        <v>1614</v>
      </c>
      <c r="J91" s="8">
        <f>ROUNDDOWN(L91/60,0)</f>
        <v>25</v>
      </c>
      <c r="K91" s="8">
        <f>L91-(J91*60)</f>
        <v>32</v>
      </c>
      <c r="L91" s="8">
        <f>I91-F91</f>
        <v>1532</v>
      </c>
      <c r="M91" s="11">
        <v>47</v>
      </c>
      <c r="N91" s="6">
        <v>0</v>
      </c>
      <c r="O91" s="6">
        <v>0</v>
      </c>
      <c r="P91" s="13">
        <v>3.04</v>
      </c>
      <c r="Q91" s="61">
        <f>ROUNDDOWN(S91/60, 0)</f>
        <v>25</v>
      </c>
      <c r="R91" s="54">
        <f>S91-(Q91*60)</f>
        <v>28.960000000000036</v>
      </c>
      <c r="S91" s="14">
        <f>L91-P91</f>
        <v>1528.96</v>
      </c>
      <c r="T91" s="59">
        <f>RANK(S91,$S$90:S98,1)</f>
        <v>1</v>
      </c>
    </row>
    <row r="92" spans="1:20" ht="23">
      <c r="A92" s="5">
        <v>39</v>
      </c>
      <c r="B92" s="10" t="s">
        <v>83</v>
      </c>
      <c r="C92" s="10" t="s">
        <v>90</v>
      </c>
      <c r="D92" s="6">
        <v>1</v>
      </c>
      <c r="E92" s="6">
        <v>40</v>
      </c>
      <c r="F92" s="7">
        <f>D92*60+E92</f>
        <v>100</v>
      </c>
      <c r="G92" s="6">
        <v>28</v>
      </c>
      <c r="H92" s="6">
        <v>11</v>
      </c>
      <c r="I92" s="8">
        <f t="shared" ref="I92:I97" si="70">G92*60+H92</f>
        <v>1691</v>
      </c>
      <c r="J92" s="8">
        <f t="shared" ref="J92:J97" si="71">ROUNDDOWN(L92/60,0)</f>
        <v>26</v>
      </c>
      <c r="K92" s="8">
        <f t="shared" ref="K92:K97" si="72">L92-(J92*60)</f>
        <v>31</v>
      </c>
      <c r="L92" s="8">
        <f t="shared" ref="L92:L97" si="73">I92-F92</f>
        <v>1591</v>
      </c>
      <c r="M92" s="11" t="s">
        <v>52</v>
      </c>
      <c r="N92" s="6">
        <v>0</v>
      </c>
      <c r="O92" s="6">
        <v>0</v>
      </c>
      <c r="P92" s="13">
        <f t="shared" ref="P92:P96" si="74">N92*60+O92</f>
        <v>0</v>
      </c>
      <c r="Q92" s="42">
        <f t="shared" ref="Q92:Q97" si="75">ROUNDDOWN(S92/60, 0)</f>
        <v>26</v>
      </c>
      <c r="R92" s="8">
        <f t="shared" ref="R92:R97" si="76">S92-(Q92*60)</f>
        <v>31</v>
      </c>
      <c r="S92" s="14">
        <f t="shared" ref="S92:S97" si="77">L92-P92</f>
        <v>1591</v>
      </c>
      <c r="T92" s="59">
        <f>RANK(S92,$S$90:S99,1)</f>
        <v>2</v>
      </c>
    </row>
    <row r="93" spans="1:20" ht="23">
      <c r="A93" s="5">
        <v>40</v>
      </c>
      <c r="B93" s="5" t="s">
        <v>71</v>
      </c>
      <c r="C93" s="5" t="s">
        <v>29</v>
      </c>
      <c r="D93" s="6">
        <v>1</v>
      </c>
      <c r="E93" s="6">
        <v>51</v>
      </c>
      <c r="F93" s="7">
        <f>D93*60+E93</f>
        <v>111</v>
      </c>
      <c r="G93" s="6">
        <v>29</v>
      </c>
      <c r="H93" s="6">
        <v>17</v>
      </c>
      <c r="I93" s="8">
        <f t="shared" si="70"/>
        <v>1757</v>
      </c>
      <c r="J93" s="8">
        <f t="shared" si="71"/>
        <v>27</v>
      </c>
      <c r="K93" s="8">
        <f t="shared" si="72"/>
        <v>26</v>
      </c>
      <c r="L93" s="8">
        <f t="shared" si="73"/>
        <v>1646</v>
      </c>
      <c r="M93" s="11" t="s">
        <v>52</v>
      </c>
      <c r="N93" s="6">
        <v>0</v>
      </c>
      <c r="O93" s="6">
        <v>0</v>
      </c>
      <c r="P93" s="13">
        <f t="shared" si="74"/>
        <v>0</v>
      </c>
      <c r="Q93" s="42">
        <f t="shared" si="75"/>
        <v>27</v>
      </c>
      <c r="R93" s="8">
        <f t="shared" si="76"/>
        <v>26</v>
      </c>
      <c r="S93" s="14">
        <f t="shared" si="77"/>
        <v>1646</v>
      </c>
      <c r="T93" s="59">
        <f>RANK(S93,$S$90:S100,1)</f>
        <v>5</v>
      </c>
    </row>
    <row r="94" spans="1:20" ht="23">
      <c r="A94" s="5">
        <v>41</v>
      </c>
      <c r="B94" s="10" t="s">
        <v>83</v>
      </c>
      <c r="C94" s="10" t="s">
        <v>91</v>
      </c>
      <c r="D94" s="6">
        <v>2</v>
      </c>
      <c r="E94" s="6">
        <v>37</v>
      </c>
      <c r="F94" s="7">
        <f t="shared" ref="F94:F97" si="78">D94*60+E94</f>
        <v>157</v>
      </c>
      <c r="G94" s="6">
        <v>30</v>
      </c>
      <c r="H94" s="6">
        <v>8</v>
      </c>
      <c r="I94" s="8">
        <f t="shared" si="70"/>
        <v>1808</v>
      </c>
      <c r="J94" s="8">
        <f t="shared" si="71"/>
        <v>27</v>
      </c>
      <c r="K94" s="8">
        <f t="shared" si="72"/>
        <v>31</v>
      </c>
      <c r="L94" s="8">
        <f t="shared" si="73"/>
        <v>1651</v>
      </c>
      <c r="M94" s="11" t="s">
        <v>52</v>
      </c>
      <c r="N94" s="6">
        <v>0</v>
      </c>
      <c r="O94" s="6">
        <v>0</v>
      </c>
      <c r="P94" s="13">
        <f t="shared" si="74"/>
        <v>0</v>
      </c>
      <c r="Q94" s="42">
        <f t="shared" si="75"/>
        <v>27</v>
      </c>
      <c r="R94" s="8">
        <f t="shared" si="76"/>
        <v>31</v>
      </c>
      <c r="S94" s="14">
        <f t="shared" si="77"/>
        <v>1651</v>
      </c>
      <c r="T94" s="59">
        <f>RANK(S94,$S$90:S101,1)</f>
        <v>6</v>
      </c>
    </row>
    <row r="95" spans="1:20" ht="23">
      <c r="A95" s="5">
        <v>42</v>
      </c>
      <c r="B95" s="5" t="s">
        <v>79</v>
      </c>
      <c r="C95" s="5" t="s">
        <v>30</v>
      </c>
      <c r="D95" s="6">
        <v>2</v>
      </c>
      <c r="E95" s="6">
        <v>54</v>
      </c>
      <c r="F95" s="7">
        <f>D95*60+E95</f>
        <v>174</v>
      </c>
      <c r="G95" s="6">
        <v>32</v>
      </c>
      <c r="H95" s="6">
        <v>3</v>
      </c>
      <c r="I95" s="8">
        <f>G95*60+H95</f>
        <v>1923</v>
      </c>
      <c r="J95" s="8">
        <f>ROUNDDOWN(L95/60,0)</f>
        <v>29</v>
      </c>
      <c r="K95" s="8">
        <f>L95-(J95*60)</f>
        <v>9</v>
      </c>
      <c r="L95" s="8">
        <f>I95-F95</f>
        <v>1749</v>
      </c>
      <c r="M95" s="11">
        <v>69</v>
      </c>
      <c r="N95" s="6">
        <v>0</v>
      </c>
      <c r="O95" s="6">
        <v>0</v>
      </c>
      <c r="P95" s="13">
        <v>32.659999999999997</v>
      </c>
      <c r="Q95" s="42">
        <f>ROUNDDOWN(S95/60, 0)</f>
        <v>28</v>
      </c>
      <c r="R95" s="8">
        <f>S95-(Q95*60)</f>
        <v>36.339999999999918</v>
      </c>
      <c r="S95" s="14">
        <f t="shared" si="77"/>
        <v>1716.34</v>
      </c>
      <c r="T95" s="59">
        <f>RANK(S95,$S$90:S102,1)</f>
        <v>7</v>
      </c>
    </row>
    <row r="96" spans="1:20" ht="23">
      <c r="A96" s="5">
        <v>43</v>
      </c>
      <c r="B96" s="5" t="s">
        <v>72</v>
      </c>
      <c r="C96" s="5" t="s">
        <v>31</v>
      </c>
      <c r="D96" s="6">
        <v>3</v>
      </c>
      <c r="E96" s="6">
        <v>15</v>
      </c>
      <c r="F96" s="7">
        <f t="shared" si="78"/>
        <v>195</v>
      </c>
      <c r="G96" s="6">
        <v>32</v>
      </c>
      <c r="H96" s="6">
        <v>50</v>
      </c>
      <c r="I96" s="8">
        <f t="shared" si="70"/>
        <v>1970</v>
      </c>
      <c r="J96" s="8">
        <f t="shared" si="71"/>
        <v>29</v>
      </c>
      <c r="K96" s="8">
        <f t="shared" si="72"/>
        <v>35</v>
      </c>
      <c r="L96" s="8">
        <f t="shared" si="73"/>
        <v>1775</v>
      </c>
      <c r="M96" s="11">
        <v>27</v>
      </c>
      <c r="N96" s="6">
        <v>0</v>
      </c>
      <c r="O96" s="6">
        <v>0</v>
      </c>
      <c r="P96" s="13">
        <f t="shared" si="74"/>
        <v>0</v>
      </c>
      <c r="Q96" s="42">
        <f t="shared" si="75"/>
        <v>29</v>
      </c>
      <c r="R96" s="8">
        <f t="shared" si="76"/>
        <v>35</v>
      </c>
      <c r="S96" s="14">
        <f t="shared" si="77"/>
        <v>1775</v>
      </c>
      <c r="T96" s="59">
        <f>RANK(S96,$S$90:S103,1)</f>
        <v>9</v>
      </c>
    </row>
    <row r="97" spans="1:20" ht="23">
      <c r="A97" s="5">
        <v>44</v>
      </c>
      <c r="B97" s="5" t="s">
        <v>72</v>
      </c>
      <c r="C97" s="5" t="s">
        <v>28</v>
      </c>
      <c r="D97" s="6">
        <v>3</v>
      </c>
      <c r="E97" s="6">
        <v>31</v>
      </c>
      <c r="F97" s="7">
        <f t="shared" si="78"/>
        <v>211</v>
      </c>
      <c r="G97" s="6">
        <v>30</v>
      </c>
      <c r="H97" s="6">
        <v>11</v>
      </c>
      <c r="I97" s="8">
        <f t="shared" si="70"/>
        <v>1811</v>
      </c>
      <c r="J97" s="8">
        <f t="shared" si="71"/>
        <v>26</v>
      </c>
      <c r="K97" s="8">
        <f t="shared" si="72"/>
        <v>40</v>
      </c>
      <c r="L97" s="8">
        <f t="shared" si="73"/>
        <v>1600</v>
      </c>
      <c r="M97" s="11">
        <v>34</v>
      </c>
      <c r="N97" s="6">
        <v>0</v>
      </c>
      <c r="O97" s="6">
        <v>0</v>
      </c>
      <c r="P97" s="13">
        <v>1.06</v>
      </c>
      <c r="Q97" s="42">
        <f t="shared" si="75"/>
        <v>26</v>
      </c>
      <c r="R97" s="8">
        <f t="shared" si="76"/>
        <v>38.940000000000055</v>
      </c>
      <c r="S97" s="14">
        <f t="shared" si="77"/>
        <v>1598.94</v>
      </c>
      <c r="T97" s="59">
        <f>RANK(S97,$S$90:S97,1)</f>
        <v>4</v>
      </c>
    </row>
    <row r="99" spans="1:20" ht="36">
      <c r="A99" s="15" t="s">
        <v>20</v>
      </c>
    </row>
    <row r="100" spans="1:20" ht="15" thickBot="1"/>
    <row r="101" spans="1:20" ht="25">
      <c r="A101" s="1" t="s">
        <v>1</v>
      </c>
      <c r="B101" s="1" t="s">
        <v>26</v>
      </c>
      <c r="C101" s="47" t="s">
        <v>2</v>
      </c>
      <c r="D101" s="71" t="s">
        <v>3</v>
      </c>
      <c r="E101" s="71"/>
      <c r="F101" s="66" t="s">
        <v>4</v>
      </c>
      <c r="G101" s="71" t="s">
        <v>5</v>
      </c>
      <c r="H101" s="71"/>
      <c r="I101" s="66" t="s">
        <v>4</v>
      </c>
      <c r="J101" s="71" t="s">
        <v>6</v>
      </c>
      <c r="K101" s="71"/>
      <c r="L101" s="71"/>
      <c r="M101" s="66" t="s">
        <v>25</v>
      </c>
      <c r="N101" s="71" t="s">
        <v>7</v>
      </c>
      <c r="O101" s="71"/>
      <c r="P101" s="72"/>
      <c r="Q101" s="73" t="s">
        <v>8</v>
      </c>
      <c r="R101" s="74"/>
      <c r="S101" s="75"/>
      <c r="T101" s="57" t="s">
        <v>9</v>
      </c>
    </row>
    <row r="102" spans="1:20" ht="23">
      <c r="A102" s="2"/>
      <c r="B102" s="2"/>
      <c r="C102" s="48"/>
      <c r="D102" s="23" t="s">
        <v>10</v>
      </c>
      <c r="E102" s="23" t="s">
        <v>11</v>
      </c>
      <c r="F102" s="23"/>
      <c r="G102" s="23" t="s">
        <v>10</v>
      </c>
      <c r="H102" s="23" t="s">
        <v>11</v>
      </c>
      <c r="I102" s="23"/>
      <c r="J102" s="23" t="s">
        <v>10</v>
      </c>
      <c r="K102" s="23" t="s">
        <v>11</v>
      </c>
      <c r="L102" s="23"/>
      <c r="M102" s="23"/>
      <c r="N102" s="23" t="s">
        <v>10</v>
      </c>
      <c r="O102" s="23" t="s">
        <v>11</v>
      </c>
      <c r="P102" s="26"/>
      <c r="Q102" s="40" t="s">
        <v>10</v>
      </c>
      <c r="R102" s="23" t="s">
        <v>11</v>
      </c>
      <c r="S102" s="45"/>
      <c r="T102" s="58"/>
    </row>
    <row r="103" spans="1:20" ht="23">
      <c r="A103" s="5">
        <v>45</v>
      </c>
      <c r="B103" s="10" t="s">
        <v>62</v>
      </c>
      <c r="C103" s="10" t="s">
        <v>68</v>
      </c>
      <c r="D103" s="23">
        <v>3</v>
      </c>
      <c r="E103" s="23">
        <v>45</v>
      </c>
      <c r="F103" s="7">
        <f>D103*60+E103</f>
        <v>225</v>
      </c>
      <c r="G103" s="23">
        <v>30</v>
      </c>
      <c r="H103" s="23">
        <v>13</v>
      </c>
      <c r="I103" s="8">
        <f t="shared" ref="I103:I105" si="79">G103*60+H103</f>
        <v>1813</v>
      </c>
      <c r="J103" s="8">
        <f t="shared" ref="J103:J105" si="80">ROUNDDOWN(L103/60,0)</f>
        <v>26</v>
      </c>
      <c r="K103" s="8">
        <f t="shared" ref="K103:K105" si="81">L103-(J103*60)</f>
        <v>28</v>
      </c>
      <c r="L103" s="8">
        <f t="shared" ref="L103:L105" si="82">I103-F103</f>
        <v>1588</v>
      </c>
      <c r="M103" s="8">
        <v>41</v>
      </c>
      <c r="N103" s="6">
        <v>0</v>
      </c>
      <c r="O103" s="6">
        <v>0</v>
      </c>
      <c r="P103" s="13">
        <v>2.87</v>
      </c>
      <c r="Q103" s="42">
        <f t="shared" ref="Q103:Q105" si="83">ROUNDDOWN(S103/60, 0)</f>
        <v>26</v>
      </c>
      <c r="R103" s="8">
        <f t="shared" ref="R103:R105" si="84">S103-(Q103*60)</f>
        <v>25.130000000000109</v>
      </c>
      <c r="S103" s="14">
        <f>L103-P103</f>
        <v>1585.13</v>
      </c>
      <c r="T103" s="59">
        <f>RANK(S103,$S$103:S$105,1)</f>
        <v>1</v>
      </c>
    </row>
    <row r="104" spans="1:20" ht="23">
      <c r="A104" s="5">
        <v>46</v>
      </c>
      <c r="B104" s="5" t="s">
        <v>62</v>
      </c>
      <c r="C104" s="5" t="s">
        <v>67</v>
      </c>
      <c r="D104" s="6">
        <v>4</v>
      </c>
      <c r="E104" s="6">
        <v>8</v>
      </c>
      <c r="F104" s="7">
        <f>D104*60+E104</f>
        <v>248</v>
      </c>
      <c r="G104" s="6">
        <v>33</v>
      </c>
      <c r="H104" s="6">
        <v>46</v>
      </c>
      <c r="I104" s="8">
        <f t="shared" si="79"/>
        <v>2026</v>
      </c>
      <c r="J104" s="8">
        <f t="shared" si="80"/>
        <v>29</v>
      </c>
      <c r="K104" s="8">
        <f t="shared" si="81"/>
        <v>38</v>
      </c>
      <c r="L104" s="8">
        <f t="shared" si="82"/>
        <v>1778</v>
      </c>
      <c r="M104" s="8">
        <v>47</v>
      </c>
      <c r="N104" s="6">
        <v>0</v>
      </c>
      <c r="O104" s="6">
        <v>0</v>
      </c>
      <c r="P104" s="13">
        <v>4.0999999999999996</v>
      </c>
      <c r="Q104" s="42">
        <f t="shared" si="83"/>
        <v>29</v>
      </c>
      <c r="R104" s="8">
        <f t="shared" si="84"/>
        <v>33.900000000000091</v>
      </c>
      <c r="S104" s="14">
        <f t="shared" ref="S104:S105" si="85">L104-P104</f>
        <v>1773.9</v>
      </c>
      <c r="T104" s="59">
        <f>RANK(S104,$S$103:S$105,1)</f>
        <v>3</v>
      </c>
    </row>
    <row r="105" spans="1:20" ht="23">
      <c r="A105" s="5">
        <v>47</v>
      </c>
      <c r="B105" s="5" t="s">
        <v>40</v>
      </c>
      <c r="C105" s="5" t="s">
        <v>44</v>
      </c>
      <c r="D105" s="6">
        <v>4</v>
      </c>
      <c r="E105" s="6">
        <v>25</v>
      </c>
      <c r="F105" s="7">
        <f>D105*60+E105</f>
        <v>265</v>
      </c>
      <c r="G105" s="6">
        <v>32</v>
      </c>
      <c r="H105" s="6">
        <v>58</v>
      </c>
      <c r="I105" s="8">
        <f t="shared" si="79"/>
        <v>1978</v>
      </c>
      <c r="J105" s="8">
        <f t="shared" si="80"/>
        <v>28</v>
      </c>
      <c r="K105" s="8">
        <f t="shared" si="81"/>
        <v>33</v>
      </c>
      <c r="L105" s="8">
        <f t="shared" si="82"/>
        <v>1713</v>
      </c>
      <c r="M105" s="8">
        <v>51</v>
      </c>
      <c r="N105" s="6">
        <v>0</v>
      </c>
      <c r="O105" s="6">
        <v>0</v>
      </c>
      <c r="P105" s="13">
        <v>6.36</v>
      </c>
      <c r="Q105" s="42">
        <f t="shared" si="83"/>
        <v>28</v>
      </c>
      <c r="R105" s="8">
        <f t="shared" si="84"/>
        <v>26.6400000000001</v>
      </c>
      <c r="S105" s="14">
        <f t="shared" si="85"/>
        <v>1706.64</v>
      </c>
      <c r="T105" s="59">
        <f>RANK(S105,$S$103:S$105,1)</f>
        <v>2</v>
      </c>
    </row>
    <row r="107" spans="1:20" ht="36">
      <c r="A107" s="15" t="s">
        <v>19</v>
      </c>
    </row>
    <row r="108" spans="1:20" ht="15" thickBot="1"/>
    <row r="109" spans="1:20" ht="25">
      <c r="A109" s="1" t="s">
        <v>1</v>
      </c>
      <c r="B109" s="1" t="s">
        <v>26</v>
      </c>
      <c r="C109" s="47" t="s">
        <v>2</v>
      </c>
      <c r="D109" s="71" t="s">
        <v>3</v>
      </c>
      <c r="E109" s="71"/>
      <c r="F109" s="66" t="s">
        <v>4</v>
      </c>
      <c r="G109" s="71" t="s">
        <v>5</v>
      </c>
      <c r="H109" s="71"/>
      <c r="I109" s="66" t="s">
        <v>4</v>
      </c>
      <c r="J109" s="71" t="s">
        <v>6</v>
      </c>
      <c r="K109" s="71"/>
      <c r="L109" s="71"/>
      <c r="M109" s="66" t="s">
        <v>25</v>
      </c>
      <c r="N109" s="71" t="s">
        <v>7</v>
      </c>
      <c r="O109" s="71"/>
      <c r="P109" s="72"/>
      <c r="Q109" s="73" t="s">
        <v>8</v>
      </c>
      <c r="R109" s="74"/>
      <c r="S109" s="75"/>
      <c r="T109" s="67" t="s">
        <v>9</v>
      </c>
    </row>
    <row r="110" spans="1:20" ht="23">
      <c r="A110" s="2"/>
      <c r="B110" s="2"/>
      <c r="C110" s="48"/>
      <c r="D110" s="23" t="s">
        <v>10</v>
      </c>
      <c r="E110" s="23" t="s">
        <v>11</v>
      </c>
      <c r="F110" s="23"/>
      <c r="G110" s="23" t="s">
        <v>10</v>
      </c>
      <c r="H110" s="23" t="s">
        <v>11</v>
      </c>
      <c r="I110" s="23"/>
      <c r="J110" s="23" t="s">
        <v>10</v>
      </c>
      <c r="K110" s="23" t="s">
        <v>11</v>
      </c>
      <c r="L110" s="23"/>
      <c r="M110" s="23"/>
      <c r="N110" s="23" t="s">
        <v>10</v>
      </c>
      <c r="O110" s="23" t="s">
        <v>11</v>
      </c>
      <c r="P110" s="26"/>
      <c r="Q110" s="40" t="s">
        <v>10</v>
      </c>
      <c r="R110" s="23" t="s">
        <v>11</v>
      </c>
      <c r="S110" s="45"/>
      <c r="T110" s="46"/>
    </row>
    <row r="111" spans="1:20" ht="23">
      <c r="A111" s="5">
        <v>48</v>
      </c>
      <c r="B111" s="5" t="s">
        <v>71</v>
      </c>
      <c r="C111" s="5" t="s">
        <v>27</v>
      </c>
      <c r="D111" s="6">
        <v>4</v>
      </c>
      <c r="E111" s="6">
        <v>49</v>
      </c>
      <c r="F111" s="7">
        <f>D111*60+E111</f>
        <v>289</v>
      </c>
      <c r="G111" s="6">
        <v>34</v>
      </c>
      <c r="H111" s="6">
        <v>51</v>
      </c>
      <c r="I111" s="8">
        <f>G111*60+H111</f>
        <v>2091</v>
      </c>
      <c r="J111" s="8">
        <f t="shared" ref="J111:J121" si="86">ROUNDDOWN(L111/60,0)</f>
        <v>30</v>
      </c>
      <c r="K111" s="8">
        <f t="shared" ref="K111:K121" si="87">L111-(J111*60)</f>
        <v>2</v>
      </c>
      <c r="L111" s="8">
        <f t="shared" ref="L111:L121" si="88">I111-F111</f>
        <v>1802</v>
      </c>
      <c r="M111" s="8" t="s">
        <v>52</v>
      </c>
      <c r="N111" s="6">
        <v>0</v>
      </c>
      <c r="O111" s="6">
        <v>0</v>
      </c>
      <c r="P111" s="13">
        <f>N111*60+O111</f>
        <v>0</v>
      </c>
      <c r="Q111" s="42">
        <f>ROUNDDOWN(S111/60, 0)</f>
        <v>30</v>
      </c>
      <c r="R111" s="8">
        <f>S111-(Q111*60)</f>
        <v>2</v>
      </c>
      <c r="S111" s="14">
        <f>L111-P111</f>
        <v>1802</v>
      </c>
      <c r="T111" s="12">
        <f>RANK(S111,$S$111:S$122,1)</f>
        <v>8</v>
      </c>
    </row>
    <row r="112" spans="1:20" ht="23">
      <c r="A112" s="5">
        <v>49</v>
      </c>
      <c r="B112" s="5" t="s">
        <v>72</v>
      </c>
      <c r="C112" s="5" t="s">
        <v>33</v>
      </c>
      <c r="D112" s="6">
        <v>5</v>
      </c>
      <c r="E112" s="6">
        <v>7</v>
      </c>
      <c r="F112" s="7">
        <f>D112*60+E112</f>
        <v>307</v>
      </c>
      <c r="G112" s="6">
        <v>32</v>
      </c>
      <c r="H112" s="6">
        <v>15</v>
      </c>
      <c r="I112" s="8">
        <f t="shared" ref="I112:I121" si="89">G112*60+H112</f>
        <v>1935</v>
      </c>
      <c r="J112" s="8">
        <f t="shared" si="86"/>
        <v>27</v>
      </c>
      <c r="K112" s="8">
        <f t="shared" si="87"/>
        <v>8</v>
      </c>
      <c r="L112" s="8">
        <f t="shared" si="88"/>
        <v>1628</v>
      </c>
      <c r="M112" s="8" t="s">
        <v>52</v>
      </c>
      <c r="N112" s="6">
        <v>0</v>
      </c>
      <c r="O112" s="6">
        <v>0</v>
      </c>
      <c r="P112" s="13">
        <f t="shared" ref="P112:P114" si="90">N112*60+O112</f>
        <v>0</v>
      </c>
      <c r="Q112" s="42">
        <f t="shared" ref="Q112:Q121" si="91">ROUNDDOWN(S112/60, 0)</f>
        <v>27</v>
      </c>
      <c r="R112" s="8">
        <f t="shared" ref="R112:R121" si="92">S112-(Q112*60)</f>
        <v>8</v>
      </c>
      <c r="S112" s="14">
        <f t="shared" ref="S112:S122" si="93">L112-P112</f>
        <v>1628</v>
      </c>
      <c r="T112" s="12">
        <f>RANK(S112,$S$111:S$122,1)</f>
        <v>2</v>
      </c>
    </row>
    <row r="113" spans="1:20" ht="23">
      <c r="A113" s="5">
        <v>50</v>
      </c>
      <c r="B113" s="10" t="s">
        <v>83</v>
      </c>
      <c r="C113" s="10" t="s">
        <v>84</v>
      </c>
      <c r="D113" s="6">
        <v>5</v>
      </c>
      <c r="E113" s="6">
        <v>29</v>
      </c>
      <c r="F113" s="7">
        <f t="shared" ref="F113:F121" si="94">D113*60+E113</f>
        <v>329</v>
      </c>
      <c r="G113" s="6">
        <v>34</v>
      </c>
      <c r="H113" s="6">
        <v>18</v>
      </c>
      <c r="I113" s="8">
        <f t="shared" si="89"/>
        <v>2058</v>
      </c>
      <c r="J113" s="8">
        <f t="shared" si="86"/>
        <v>28</v>
      </c>
      <c r="K113" s="8">
        <f t="shared" si="87"/>
        <v>49</v>
      </c>
      <c r="L113" s="8">
        <f t="shared" si="88"/>
        <v>1729</v>
      </c>
      <c r="M113" s="8" t="s">
        <v>52</v>
      </c>
      <c r="N113" s="6">
        <v>0</v>
      </c>
      <c r="O113" s="6">
        <v>0</v>
      </c>
      <c r="P113" s="13">
        <f t="shared" si="90"/>
        <v>0</v>
      </c>
      <c r="Q113" s="42">
        <f t="shared" si="91"/>
        <v>28</v>
      </c>
      <c r="R113" s="8">
        <f t="shared" si="92"/>
        <v>49</v>
      </c>
      <c r="S113" s="14">
        <f t="shared" si="93"/>
        <v>1729</v>
      </c>
      <c r="T113" s="12">
        <f>RANK(S113,$S$111:S$122,1)</f>
        <v>4</v>
      </c>
    </row>
    <row r="114" spans="1:20" ht="23">
      <c r="A114" s="5">
        <v>51</v>
      </c>
      <c r="B114" s="10" t="s">
        <v>47</v>
      </c>
      <c r="C114" s="10" t="s">
        <v>115</v>
      </c>
      <c r="D114" s="6">
        <v>5</v>
      </c>
      <c r="E114" s="6">
        <v>48</v>
      </c>
      <c r="F114" s="7">
        <f t="shared" si="94"/>
        <v>348</v>
      </c>
      <c r="G114" s="6">
        <v>32</v>
      </c>
      <c r="H114" s="6">
        <v>24</v>
      </c>
      <c r="I114" s="8">
        <f t="shared" si="89"/>
        <v>1944</v>
      </c>
      <c r="J114" s="8">
        <f t="shared" si="86"/>
        <v>26</v>
      </c>
      <c r="K114" s="8">
        <f t="shared" si="87"/>
        <v>36</v>
      </c>
      <c r="L114" s="8">
        <f t="shared" si="88"/>
        <v>1596</v>
      </c>
      <c r="M114" s="8" t="s">
        <v>52</v>
      </c>
      <c r="N114" s="6">
        <v>0</v>
      </c>
      <c r="O114" s="6">
        <v>0</v>
      </c>
      <c r="P114" s="13">
        <f t="shared" si="90"/>
        <v>0</v>
      </c>
      <c r="Q114" s="42">
        <f t="shared" si="91"/>
        <v>26</v>
      </c>
      <c r="R114" s="8">
        <f t="shared" si="92"/>
        <v>36</v>
      </c>
      <c r="S114" s="14">
        <f t="shared" si="93"/>
        <v>1596</v>
      </c>
      <c r="T114" s="12">
        <f>RANK(S114,$S$111:S$122,1)</f>
        <v>1</v>
      </c>
    </row>
    <row r="115" spans="1:20" ht="23">
      <c r="A115" s="5">
        <v>52</v>
      </c>
      <c r="B115" s="5" t="s">
        <v>71</v>
      </c>
      <c r="C115" s="5" t="s">
        <v>29</v>
      </c>
      <c r="D115" s="32">
        <v>6</v>
      </c>
      <c r="E115" s="32">
        <v>17</v>
      </c>
      <c r="F115" s="7">
        <f>D115*60+E115</f>
        <v>377</v>
      </c>
      <c r="G115" s="32">
        <v>36</v>
      </c>
      <c r="H115" s="32">
        <v>3</v>
      </c>
      <c r="I115" s="8">
        <f>G115*60+H115</f>
        <v>2163</v>
      </c>
      <c r="J115" s="8">
        <f>ROUNDDOWN(L115/60,0)</f>
        <v>29</v>
      </c>
      <c r="K115" s="8">
        <f>L115-(J115*60)</f>
        <v>46</v>
      </c>
      <c r="L115" s="8">
        <f>I115-F115</f>
        <v>1786</v>
      </c>
      <c r="M115" s="8" t="s">
        <v>52</v>
      </c>
      <c r="N115" s="6">
        <v>0</v>
      </c>
      <c r="O115" s="6">
        <v>0</v>
      </c>
      <c r="P115" s="13">
        <f>N115*60+O115</f>
        <v>0</v>
      </c>
      <c r="Q115" s="42">
        <f>ROUNDDOWN(S115/60, 0)</f>
        <v>29</v>
      </c>
      <c r="R115" s="8">
        <f>S115-(Q115*60)</f>
        <v>46</v>
      </c>
      <c r="S115" s="14">
        <f t="shared" si="93"/>
        <v>1786</v>
      </c>
      <c r="T115" s="12">
        <f>RANK(S115,$S$111:S$122,1)</f>
        <v>7</v>
      </c>
    </row>
    <row r="116" spans="1:20" ht="23">
      <c r="A116" s="5">
        <v>53</v>
      </c>
      <c r="B116" s="5" t="s">
        <v>71</v>
      </c>
      <c r="C116" s="5" t="s">
        <v>32</v>
      </c>
      <c r="D116" s="32">
        <v>6</v>
      </c>
      <c r="E116" s="32">
        <v>31</v>
      </c>
      <c r="F116" s="7">
        <f>D116*60+E116</f>
        <v>391</v>
      </c>
      <c r="G116" s="32">
        <v>35</v>
      </c>
      <c r="H116" s="32">
        <v>20</v>
      </c>
      <c r="I116" s="8">
        <f>G116*60+H116</f>
        <v>2120</v>
      </c>
      <c r="J116" s="8">
        <f>ROUNDDOWN(L116/60,0)</f>
        <v>28</v>
      </c>
      <c r="K116" s="8">
        <f>L116-(J116*60)</f>
        <v>49</v>
      </c>
      <c r="L116" s="8">
        <f>I116-F116</f>
        <v>1729</v>
      </c>
      <c r="M116" s="34" t="s">
        <v>52</v>
      </c>
      <c r="N116" s="6">
        <v>0</v>
      </c>
      <c r="O116" s="6">
        <v>0</v>
      </c>
      <c r="P116" s="13">
        <f>N116*60+O116</f>
        <v>0</v>
      </c>
      <c r="Q116" s="42">
        <f>ROUNDDOWN(S116/60, 0)</f>
        <v>28</v>
      </c>
      <c r="R116" s="8">
        <f>S116-(Q116*60)</f>
        <v>49</v>
      </c>
      <c r="S116" s="14">
        <f t="shared" si="93"/>
        <v>1729</v>
      </c>
      <c r="T116" s="12">
        <f>RANK(S116,$S$111:S$122,1)</f>
        <v>4</v>
      </c>
    </row>
    <row r="117" spans="1:20" ht="23">
      <c r="A117" s="5">
        <v>54</v>
      </c>
      <c r="B117" s="5" t="s">
        <v>47</v>
      </c>
      <c r="C117" s="5" t="s">
        <v>101</v>
      </c>
      <c r="D117" s="6">
        <v>6</v>
      </c>
      <c r="E117" s="6">
        <v>50</v>
      </c>
      <c r="F117" s="7">
        <f>D117*60+E117</f>
        <v>410</v>
      </c>
      <c r="G117" s="6">
        <v>34</v>
      </c>
      <c r="H117" s="6">
        <v>31</v>
      </c>
      <c r="I117" s="8">
        <f>G117*60+H117</f>
        <v>2071</v>
      </c>
      <c r="J117" s="8">
        <f>ROUNDDOWN(L117/60,0)</f>
        <v>27</v>
      </c>
      <c r="K117" s="8">
        <f>L117-(J117*60)</f>
        <v>41</v>
      </c>
      <c r="L117" s="8">
        <f>I117-F117</f>
        <v>1661</v>
      </c>
      <c r="M117" s="34" t="s">
        <v>52</v>
      </c>
      <c r="N117" s="6">
        <v>0</v>
      </c>
      <c r="O117" s="6">
        <v>0</v>
      </c>
      <c r="P117" s="13">
        <f>N117*60+O117</f>
        <v>0</v>
      </c>
      <c r="Q117" s="42">
        <f>ROUNDDOWN(S117/60, 0)</f>
        <v>27</v>
      </c>
      <c r="R117" s="8">
        <f>S117-(Q117*60)</f>
        <v>41</v>
      </c>
      <c r="S117" s="14">
        <f t="shared" si="93"/>
        <v>1661</v>
      </c>
      <c r="T117" s="12">
        <f>RANK(S117,$S$111:S$122,1)</f>
        <v>3</v>
      </c>
    </row>
    <row r="118" spans="1:20" ht="23">
      <c r="A118" s="5">
        <v>55</v>
      </c>
      <c r="B118" s="10" t="s">
        <v>83</v>
      </c>
      <c r="C118" s="10" t="s">
        <v>92</v>
      </c>
      <c r="D118" s="32">
        <v>7</v>
      </c>
      <c r="E118" s="32">
        <v>13</v>
      </c>
      <c r="F118" s="7">
        <f t="shared" si="94"/>
        <v>433</v>
      </c>
      <c r="G118" s="32">
        <v>39</v>
      </c>
      <c r="H118" s="32">
        <v>9</v>
      </c>
      <c r="I118" s="8">
        <f t="shared" si="89"/>
        <v>2349</v>
      </c>
      <c r="J118" s="8">
        <f t="shared" si="86"/>
        <v>31</v>
      </c>
      <c r="K118" s="8">
        <f t="shared" si="87"/>
        <v>56</v>
      </c>
      <c r="L118" s="8">
        <f t="shared" si="88"/>
        <v>1916</v>
      </c>
      <c r="M118" s="8" t="s">
        <v>52</v>
      </c>
      <c r="N118" s="6">
        <v>0</v>
      </c>
      <c r="O118" s="6">
        <v>0</v>
      </c>
      <c r="P118" s="13">
        <f t="shared" ref="P118" si="95">N118*60+O118</f>
        <v>0</v>
      </c>
      <c r="Q118" s="42">
        <f t="shared" si="91"/>
        <v>31</v>
      </c>
      <c r="R118" s="8">
        <f t="shared" si="92"/>
        <v>56</v>
      </c>
      <c r="S118" s="14">
        <f t="shared" si="93"/>
        <v>1916</v>
      </c>
      <c r="T118" s="12">
        <f>RANK(S118,$S$111:S$122,1)</f>
        <v>10</v>
      </c>
    </row>
    <row r="119" spans="1:20" ht="23">
      <c r="A119" s="5">
        <v>56</v>
      </c>
      <c r="B119" s="10" t="s">
        <v>83</v>
      </c>
      <c r="C119" s="10" t="s">
        <v>85</v>
      </c>
      <c r="D119" s="32">
        <v>7</v>
      </c>
      <c r="E119" s="32">
        <v>43</v>
      </c>
      <c r="F119" s="7">
        <f>D119*60+E119</f>
        <v>463</v>
      </c>
      <c r="G119" s="32">
        <v>39</v>
      </c>
      <c r="H119" s="32">
        <v>18</v>
      </c>
      <c r="I119" s="8">
        <f>G119*60+H119</f>
        <v>2358</v>
      </c>
      <c r="J119" s="8">
        <f>ROUNDDOWN(L119/60,0)</f>
        <v>31</v>
      </c>
      <c r="K119" s="8">
        <f>L119-(J119*60)</f>
        <v>35</v>
      </c>
      <c r="L119" s="8">
        <f>I119-F119</f>
        <v>1895</v>
      </c>
      <c r="M119" s="34" t="s">
        <v>52</v>
      </c>
      <c r="N119" s="6">
        <v>0</v>
      </c>
      <c r="O119" s="6">
        <v>0</v>
      </c>
      <c r="P119" s="13">
        <f>N119*60+O119</f>
        <v>0</v>
      </c>
      <c r="Q119" s="42">
        <f>ROUNDDOWN(S119/60, 0)</f>
        <v>31</v>
      </c>
      <c r="R119" s="8">
        <f>S119-(Q119*60)</f>
        <v>35</v>
      </c>
      <c r="S119" s="14">
        <f t="shared" si="93"/>
        <v>1895</v>
      </c>
      <c r="T119" s="12">
        <f>RANK(S119,$S$111:S$122,1)</f>
        <v>9</v>
      </c>
    </row>
    <row r="120" spans="1:20" ht="23">
      <c r="A120" s="5">
        <v>57</v>
      </c>
      <c r="B120" s="10" t="s">
        <v>83</v>
      </c>
      <c r="C120" s="10" t="s">
        <v>93</v>
      </c>
      <c r="D120" s="6">
        <v>8</v>
      </c>
      <c r="E120" s="6">
        <v>9</v>
      </c>
      <c r="F120" s="7">
        <f>D120*60+E120</f>
        <v>489</v>
      </c>
      <c r="G120" s="6">
        <v>40</v>
      </c>
      <c r="H120" s="6">
        <v>8</v>
      </c>
      <c r="I120" s="8">
        <f>G120*60+H120</f>
        <v>2408</v>
      </c>
      <c r="J120" s="8">
        <f>ROUNDDOWN(L120/60,0)</f>
        <v>31</v>
      </c>
      <c r="K120" s="8">
        <f>L120-(J120*60)</f>
        <v>59</v>
      </c>
      <c r="L120" s="8">
        <f>I120-F120</f>
        <v>1919</v>
      </c>
      <c r="M120" s="34" t="s">
        <v>52</v>
      </c>
      <c r="N120" s="6">
        <v>0</v>
      </c>
      <c r="O120" s="6">
        <v>0</v>
      </c>
      <c r="P120" s="13">
        <f>N120*60+O120</f>
        <v>0</v>
      </c>
      <c r="Q120" s="42">
        <f>ROUNDDOWN(S120/60, 0)</f>
        <v>31</v>
      </c>
      <c r="R120" s="8">
        <f>S120-(Q120*60)</f>
        <v>59</v>
      </c>
      <c r="S120" s="14">
        <f t="shared" si="93"/>
        <v>1919</v>
      </c>
      <c r="T120" s="12">
        <f>RANK(S120,$S$111:S$122,1)</f>
        <v>11</v>
      </c>
    </row>
    <row r="121" spans="1:20" ht="23">
      <c r="A121" s="5">
        <v>58</v>
      </c>
      <c r="B121" s="10" t="s">
        <v>72</v>
      </c>
      <c r="C121" s="10" t="s">
        <v>34</v>
      </c>
      <c r="D121" s="6">
        <v>8</v>
      </c>
      <c r="E121" s="6">
        <v>26</v>
      </c>
      <c r="F121" s="7">
        <f t="shared" si="94"/>
        <v>506</v>
      </c>
      <c r="G121" s="6">
        <v>40</v>
      </c>
      <c r="H121" s="6">
        <v>45</v>
      </c>
      <c r="I121" s="8">
        <f t="shared" si="89"/>
        <v>2445</v>
      </c>
      <c r="J121" s="8">
        <f t="shared" si="86"/>
        <v>32</v>
      </c>
      <c r="K121" s="8">
        <f t="shared" si="87"/>
        <v>19</v>
      </c>
      <c r="L121" s="8">
        <f t="shared" si="88"/>
        <v>1939</v>
      </c>
      <c r="M121" s="8">
        <v>44</v>
      </c>
      <c r="N121" s="6">
        <v>0</v>
      </c>
      <c r="O121" s="6">
        <v>0</v>
      </c>
      <c r="P121" s="13">
        <v>2.86</v>
      </c>
      <c r="Q121" s="42">
        <f t="shared" si="91"/>
        <v>32</v>
      </c>
      <c r="R121" s="8">
        <f t="shared" si="92"/>
        <v>16.1400000000001</v>
      </c>
      <c r="S121" s="14">
        <f>L121-P121</f>
        <v>1936.14</v>
      </c>
      <c r="T121" s="12">
        <f>RANK(S121,$S$111:S$122,1)</f>
        <v>12</v>
      </c>
    </row>
    <row r="122" spans="1:20" ht="23">
      <c r="A122" s="5">
        <v>59</v>
      </c>
      <c r="B122" s="5" t="s">
        <v>40</v>
      </c>
      <c r="C122" s="5" t="s">
        <v>45</v>
      </c>
      <c r="D122" s="6">
        <v>8</v>
      </c>
      <c r="E122" s="6">
        <v>47</v>
      </c>
      <c r="F122" s="7">
        <f>D122*60+E122</f>
        <v>527</v>
      </c>
      <c r="G122" s="6">
        <v>38</v>
      </c>
      <c r="H122" s="6">
        <v>43</v>
      </c>
      <c r="I122" s="8">
        <f>G122*60+H122</f>
        <v>2323</v>
      </c>
      <c r="J122" s="8">
        <f>ROUNDDOWN(L122/60,0)</f>
        <v>29</v>
      </c>
      <c r="K122" s="8">
        <f>L122-(J122*60)</f>
        <v>56</v>
      </c>
      <c r="L122" s="8">
        <f>I122-F122</f>
        <v>1796</v>
      </c>
      <c r="M122" s="8">
        <v>62</v>
      </c>
      <c r="N122" s="6">
        <v>0</v>
      </c>
      <c r="O122" s="6">
        <v>0</v>
      </c>
      <c r="P122" s="13">
        <v>20.239999999999998</v>
      </c>
      <c r="Q122" s="42">
        <f>ROUNDDOWN(S122/60, 0)</f>
        <v>29</v>
      </c>
      <c r="R122" s="8">
        <f>S122-(Q122*60)</f>
        <v>35.759999999999991</v>
      </c>
      <c r="S122" s="14">
        <f t="shared" si="93"/>
        <v>1775.76</v>
      </c>
      <c r="T122" s="12">
        <f>RANK(S122,$S$111:S$122,1)</f>
        <v>6</v>
      </c>
    </row>
    <row r="124" spans="1:20" ht="36">
      <c r="A124" s="15" t="s">
        <v>17</v>
      </c>
    </row>
    <row r="125" spans="1:20" ht="15" thickBot="1"/>
    <row r="126" spans="1:20" ht="25">
      <c r="A126" s="1" t="s">
        <v>1</v>
      </c>
      <c r="B126" s="1" t="s">
        <v>26</v>
      </c>
      <c r="C126" s="47" t="s">
        <v>2</v>
      </c>
      <c r="D126" s="71" t="s">
        <v>3</v>
      </c>
      <c r="E126" s="71"/>
      <c r="F126" s="66" t="s">
        <v>4</v>
      </c>
      <c r="G126" s="71" t="s">
        <v>5</v>
      </c>
      <c r="H126" s="71"/>
      <c r="I126" s="66" t="s">
        <v>4</v>
      </c>
      <c r="J126" s="71" t="s">
        <v>6</v>
      </c>
      <c r="K126" s="71"/>
      <c r="L126" s="71"/>
      <c r="M126" s="66" t="s">
        <v>25</v>
      </c>
      <c r="N126" s="71" t="s">
        <v>7</v>
      </c>
      <c r="O126" s="71"/>
      <c r="P126" s="72"/>
      <c r="Q126" s="73" t="s">
        <v>8</v>
      </c>
      <c r="R126" s="74"/>
      <c r="S126" s="75"/>
      <c r="T126" s="67" t="s">
        <v>9</v>
      </c>
    </row>
    <row r="127" spans="1:20" ht="23">
      <c r="A127" s="2"/>
      <c r="B127" s="2"/>
      <c r="C127" s="48"/>
      <c r="D127" s="23" t="s">
        <v>10</v>
      </c>
      <c r="E127" s="23" t="s">
        <v>11</v>
      </c>
      <c r="F127" s="23"/>
      <c r="G127" s="23" t="s">
        <v>10</v>
      </c>
      <c r="H127" s="23" t="s">
        <v>11</v>
      </c>
      <c r="I127" s="23"/>
      <c r="J127" s="23" t="s">
        <v>10</v>
      </c>
      <c r="K127" s="23" t="s">
        <v>11</v>
      </c>
      <c r="L127" s="23"/>
      <c r="M127" s="23"/>
      <c r="N127" s="23" t="s">
        <v>10</v>
      </c>
      <c r="O127" s="23" t="s">
        <v>11</v>
      </c>
      <c r="P127" s="26"/>
      <c r="Q127" s="40" t="s">
        <v>10</v>
      </c>
      <c r="R127" s="23" t="s">
        <v>11</v>
      </c>
      <c r="S127" s="45"/>
      <c r="T127" s="46"/>
    </row>
    <row r="128" spans="1:20" ht="24" thickBot="1">
      <c r="A128" s="5">
        <v>60</v>
      </c>
      <c r="B128" s="5" t="s">
        <v>47</v>
      </c>
      <c r="C128" s="5" t="s">
        <v>105</v>
      </c>
      <c r="D128" s="6">
        <v>10</v>
      </c>
      <c r="E128" s="6">
        <v>48</v>
      </c>
      <c r="F128" s="7">
        <f>D128*60+E128</f>
        <v>648</v>
      </c>
      <c r="G128" s="6">
        <v>38</v>
      </c>
      <c r="H128" s="6">
        <v>15</v>
      </c>
      <c r="I128" s="8">
        <f>G128*60+H128</f>
        <v>2295</v>
      </c>
      <c r="J128" s="8">
        <f t="shared" ref="J128" si="96">ROUNDDOWN(L128/60,0)</f>
        <v>27</v>
      </c>
      <c r="K128" s="8">
        <f t="shared" ref="K128" si="97">L128-(J128*60)</f>
        <v>27</v>
      </c>
      <c r="L128" s="8">
        <f t="shared" ref="L128" si="98">I128-F128</f>
        <v>1647</v>
      </c>
      <c r="M128" s="8" t="s">
        <v>52</v>
      </c>
      <c r="N128" s="6">
        <v>0</v>
      </c>
      <c r="O128" s="6">
        <v>0</v>
      </c>
      <c r="P128" s="13">
        <f>N128*60+O128</f>
        <v>0</v>
      </c>
      <c r="Q128" s="61">
        <f>ROUNDDOWN(S128/60, 0)</f>
        <v>27</v>
      </c>
      <c r="R128" s="54">
        <f>S128-(Q128*60)</f>
        <v>27</v>
      </c>
      <c r="S128" s="56">
        <f>L128+P128</f>
        <v>1647</v>
      </c>
      <c r="T128" s="55">
        <f>RANK(S128,$S$128:S$128,1)</f>
        <v>1</v>
      </c>
    </row>
    <row r="130" spans="1:20" ht="36">
      <c r="A130" s="15" t="s">
        <v>18</v>
      </c>
    </row>
    <row r="132" spans="1:20" ht="25">
      <c r="A132" s="1" t="s">
        <v>1</v>
      </c>
      <c r="B132" s="1" t="s">
        <v>26</v>
      </c>
      <c r="C132" s="47" t="s">
        <v>2</v>
      </c>
      <c r="D132" s="71" t="s">
        <v>3</v>
      </c>
      <c r="E132" s="71"/>
      <c r="F132" s="66" t="s">
        <v>4</v>
      </c>
      <c r="G132" s="71" t="s">
        <v>5</v>
      </c>
      <c r="H132" s="71"/>
      <c r="I132" s="66" t="s">
        <v>4</v>
      </c>
      <c r="J132" s="71" t="s">
        <v>6</v>
      </c>
      <c r="K132" s="71"/>
      <c r="L132" s="71"/>
      <c r="M132" s="66" t="s">
        <v>25</v>
      </c>
      <c r="N132" s="71" t="s">
        <v>7</v>
      </c>
      <c r="O132" s="71"/>
      <c r="P132" s="71"/>
      <c r="Q132" s="71" t="s">
        <v>8</v>
      </c>
      <c r="R132" s="71"/>
      <c r="S132" s="71"/>
      <c r="T132" s="66" t="s">
        <v>9</v>
      </c>
    </row>
    <row r="133" spans="1:20" ht="23">
      <c r="A133" s="2"/>
      <c r="B133" s="2"/>
      <c r="C133" s="48"/>
      <c r="D133" s="23" t="s">
        <v>10</v>
      </c>
      <c r="E133" s="23" t="s">
        <v>11</v>
      </c>
      <c r="F133" s="23"/>
      <c r="G133" s="23" t="s">
        <v>10</v>
      </c>
      <c r="H133" s="23" t="s">
        <v>11</v>
      </c>
      <c r="I133" s="23"/>
      <c r="J133" s="23" t="s">
        <v>10</v>
      </c>
      <c r="K133" s="23" t="s">
        <v>11</v>
      </c>
      <c r="L133" s="23"/>
      <c r="M133" s="23"/>
      <c r="N133" s="23" t="s">
        <v>10</v>
      </c>
      <c r="O133" s="23" t="s">
        <v>11</v>
      </c>
      <c r="P133" s="23"/>
      <c r="Q133" s="23" t="s">
        <v>10</v>
      </c>
      <c r="R133" s="23" t="s">
        <v>11</v>
      </c>
      <c r="S133" s="23"/>
      <c r="T133" s="23"/>
    </row>
    <row r="134" spans="1:20" ht="23">
      <c r="A134" s="5">
        <v>61</v>
      </c>
      <c r="B134" s="5" t="s">
        <v>118</v>
      </c>
      <c r="C134" s="5" t="s">
        <v>46</v>
      </c>
      <c r="D134" s="23">
        <v>11</v>
      </c>
      <c r="E134" s="23">
        <v>22</v>
      </c>
      <c r="F134" s="7">
        <f t="shared" ref="F134:F135" si="99">D134*60+E134</f>
        <v>682</v>
      </c>
      <c r="G134" s="23">
        <v>39</v>
      </c>
      <c r="H134" s="23">
        <v>27</v>
      </c>
      <c r="I134" s="8">
        <f t="shared" ref="I134:I135" si="100">G134*60+H134</f>
        <v>2367</v>
      </c>
      <c r="J134" s="8">
        <f t="shared" ref="J134:J135" si="101">ROUNDDOWN(L134/60,0)</f>
        <v>28</v>
      </c>
      <c r="K134" s="8">
        <f t="shared" ref="K134:K135" si="102">L134-(J134*60)</f>
        <v>5</v>
      </c>
      <c r="L134" s="8">
        <f t="shared" ref="L134:L135" si="103">I134-F134</f>
        <v>1685</v>
      </c>
      <c r="M134" s="23"/>
      <c r="N134" s="23"/>
      <c r="O134" s="23"/>
      <c r="P134" s="4">
        <v>11</v>
      </c>
      <c r="Q134" s="8">
        <f t="shared" ref="Q134:Q135" si="104">ROUNDDOWN(S134/60, 0)</f>
        <v>27</v>
      </c>
      <c r="R134" s="8">
        <f t="shared" ref="R134:R135" si="105">S134-(Q134*60)</f>
        <v>54</v>
      </c>
      <c r="S134" s="8">
        <f t="shared" ref="S134:S135" si="106">L134-P134</f>
        <v>1674</v>
      </c>
      <c r="T134" s="70">
        <f>RANK(S134,$S$134:S$142,1)</f>
        <v>6</v>
      </c>
    </row>
    <row r="135" spans="1:20" ht="23">
      <c r="A135" s="5">
        <v>62</v>
      </c>
      <c r="B135" s="5" t="s">
        <v>119</v>
      </c>
      <c r="C135" s="5" t="s">
        <v>69</v>
      </c>
      <c r="D135" s="23">
        <v>11</v>
      </c>
      <c r="E135" s="23">
        <v>57</v>
      </c>
      <c r="F135" s="7">
        <f t="shared" si="99"/>
        <v>717</v>
      </c>
      <c r="G135" s="23">
        <v>40</v>
      </c>
      <c r="H135" s="23">
        <v>16</v>
      </c>
      <c r="I135" s="8">
        <f t="shared" si="100"/>
        <v>2416</v>
      </c>
      <c r="J135" s="8">
        <f t="shared" si="101"/>
        <v>28</v>
      </c>
      <c r="K135" s="8">
        <f t="shared" si="102"/>
        <v>19</v>
      </c>
      <c r="L135" s="8">
        <f t="shared" si="103"/>
        <v>1699</v>
      </c>
      <c r="M135" s="23"/>
      <c r="N135" s="23"/>
      <c r="O135" s="23"/>
      <c r="P135" s="4"/>
      <c r="Q135" s="8">
        <f t="shared" si="104"/>
        <v>28</v>
      </c>
      <c r="R135" s="8">
        <f t="shared" si="105"/>
        <v>19</v>
      </c>
      <c r="S135" s="8">
        <f t="shared" si="106"/>
        <v>1699</v>
      </c>
      <c r="T135" s="70">
        <f>RANK(S135,$S$134:S$142,1)</f>
        <v>7</v>
      </c>
    </row>
    <row r="136" spans="1:20" ht="23">
      <c r="A136" s="5">
        <v>63</v>
      </c>
      <c r="B136" s="5" t="s">
        <v>113</v>
      </c>
      <c r="C136" s="5" t="s">
        <v>61</v>
      </c>
      <c r="D136" s="6">
        <v>11</v>
      </c>
      <c r="E136" s="6">
        <v>22</v>
      </c>
      <c r="F136" s="7">
        <f>D136*60+E136</f>
        <v>682</v>
      </c>
      <c r="G136" s="6">
        <v>42</v>
      </c>
      <c r="H136" s="6">
        <v>43</v>
      </c>
      <c r="I136" s="8">
        <f>G136*60+H136</f>
        <v>2563</v>
      </c>
      <c r="J136" s="8">
        <f t="shared" ref="J136:J141" si="107">ROUNDDOWN(L136/60,0)</f>
        <v>31</v>
      </c>
      <c r="K136" s="8">
        <f t="shared" ref="K136:K141" si="108">L136-(J136*60)</f>
        <v>21</v>
      </c>
      <c r="L136" s="8">
        <f t="shared" ref="L136:L141" si="109">I136-F136</f>
        <v>1881</v>
      </c>
      <c r="M136" s="8">
        <v>42</v>
      </c>
      <c r="N136" s="6">
        <v>0</v>
      </c>
      <c r="O136" s="6">
        <v>0</v>
      </c>
      <c r="P136" s="69">
        <v>3.51</v>
      </c>
      <c r="Q136" s="8">
        <f>ROUNDDOWN(S136/60, 0)</f>
        <v>31</v>
      </c>
      <c r="R136" s="8">
        <f>S136-(Q136*60)</f>
        <v>17.490000000000009</v>
      </c>
      <c r="S136" s="8">
        <f>L136-P136</f>
        <v>1877.49</v>
      </c>
      <c r="T136" s="70">
        <f>RANK(S136,$S$134:S$142,1)</f>
        <v>9</v>
      </c>
    </row>
    <row r="137" spans="1:20" ht="23">
      <c r="A137" s="5">
        <v>64</v>
      </c>
      <c r="B137" s="5" t="s">
        <v>83</v>
      </c>
      <c r="C137" s="5"/>
      <c r="D137" s="6">
        <v>13</v>
      </c>
      <c r="E137" s="6">
        <v>56</v>
      </c>
      <c r="F137" s="7">
        <f t="shared" ref="F137:F138" si="110">D137*60+E137</f>
        <v>836</v>
      </c>
      <c r="G137" s="6">
        <v>41</v>
      </c>
      <c r="H137" s="6">
        <v>44</v>
      </c>
      <c r="I137" s="8">
        <f t="shared" ref="I137:I138" si="111">G137*60+H137</f>
        <v>2504</v>
      </c>
      <c r="J137" s="8">
        <f t="shared" ref="J137:J138" si="112">ROUNDDOWN(L137/60,0)</f>
        <v>27</v>
      </c>
      <c r="K137" s="8">
        <f t="shared" ref="K137:K138" si="113">L137-(J137*60)</f>
        <v>48</v>
      </c>
      <c r="L137" s="8">
        <f t="shared" ref="L137:L138" si="114">I137-F137</f>
        <v>1668</v>
      </c>
      <c r="M137" s="8"/>
      <c r="N137" s="6"/>
      <c r="O137" s="6"/>
      <c r="P137" s="69"/>
      <c r="Q137" s="8">
        <f t="shared" ref="Q137:Q138" si="115">ROUNDDOWN(S137/60, 0)</f>
        <v>27</v>
      </c>
      <c r="R137" s="8">
        <f t="shared" ref="R137:R138" si="116">S137-(Q137*60)</f>
        <v>48</v>
      </c>
      <c r="S137" s="8">
        <f t="shared" ref="S137:S138" si="117">L137-P137</f>
        <v>1668</v>
      </c>
      <c r="T137" s="70">
        <f>RANK(S137,$S$134:S$142,1)</f>
        <v>4</v>
      </c>
    </row>
    <row r="138" spans="1:20" ht="23">
      <c r="A138" s="5">
        <v>65</v>
      </c>
      <c r="B138" s="5" t="s">
        <v>83</v>
      </c>
      <c r="C138" s="5"/>
      <c r="D138" s="6">
        <v>14</v>
      </c>
      <c r="E138" s="6">
        <v>8</v>
      </c>
      <c r="F138" s="7">
        <f t="shared" si="110"/>
        <v>848</v>
      </c>
      <c r="G138" s="6">
        <v>42</v>
      </c>
      <c r="H138" s="6">
        <v>58</v>
      </c>
      <c r="I138" s="8">
        <f t="shared" si="111"/>
        <v>2578</v>
      </c>
      <c r="J138" s="8">
        <f t="shared" si="112"/>
        <v>28</v>
      </c>
      <c r="K138" s="8">
        <f t="shared" si="113"/>
        <v>50</v>
      </c>
      <c r="L138" s="8">
        <f t="shared" si="114"/>
        <v>1730</v>
      </c>
      <c r="M138" s="8"/>
      <c r="N138" s="6"/>
      <c r="O138" s="6"/>
      <c r="P138" s="69"/>
      <c r="Q138" s="8">
        <f t="shared" si="115"/>
        <v>28</v>
      </c>
      <c r="R138" s="8">
        <f t="shared" si="116"/>
        <v>50</v>
      </c>
      <c r="S138" s="8">
        <f t="shared" si="117"/>
        <v>1730</v>
      </c>
      <c r="T138" s="70">
        <f>RANK(S138,$S$134:S$142,1)</f>
        <v>8</v>
      </c>
    </row>
    <row r="139" spans="1:20" ht="23">
      <c r="A139" s="5">
        <v>66</v>
      </c>
      <c r="B139" s="5" t="s">
        <v>62</v>
      </c>
      <c r="C139" s="5" t="s">
        <v>122</v>
      </c>
      <c r="D139" s="6">
        <v>14</v>
      </c>
      <c r="E139" s="6">
        <v>31</v>
      </c>
      <c r="F139" s="7">
        <f>D139*60+E139</f>
        <v>871</v>
      </c>
      <c r="G139" s="6">
        <v>42</v>
      </c>
      <c r="H139" s="6">
        <v>19</v>
      </c>
      <c r="I139" s="8">
        <f t="shared" ref="I139:I142" si="118">G139*60+H139</f>
        <v>2539</v>
      </c>
      <c r="J139" s="8">
        <f t="shared" si="107"/>
        <v>27</v>
      </c>
      <c r="K139" s="8">
        <f t="shared" si="108"/>
        <v>48</v>
      </c>
      <c r="L139" s="8">
        <f t="shared" si="109"/>
        <v>1668</v>
      </c>
      <c r="M139" s="8">
        <v>53</v>
      </c>
      <c r="N139" s="6">
        <v>0</v>
      </c>
      <c r="O139" s="6">
        <v>0</v>
      </c>
      <c r="P139" s="69"/>
      <c r="Q139" s="8">
        <f t="shared" ref="Q139" si="119">ROUNDDOWN(S139/60, 0)</f>
        <v>27</v>
      </c>
      <c r="R139" s="8">
        <f t="shared" ref="R139" si="120">S139-(Q139*60)</f>
        <v>48</v>
      </c>
      <c r="S139" s="8">
        <f t="shared" ref="S139:S141" si="121">L139-P139</f>
        <v>1668</v>
      </c>
      <c r="T139" s="70">
        <f>RANK(S139,$S$134:S$142,1)</f>
        <v>4</v>
      </c>
    </row>
    <row r="140" spans="1:20" ht="23">
      <c r="A140" s="5">
        <v>67</v>
      </c>
      <c r="B140" s="5" t="s">
        <v>120</v>
      </c>
      <c r="C140" s="5" t="s">
        <v>35</v>
      </c>
      <c r="D140" s="11">
        <v>14</v>
      </c>
      <c r="E140" s="11">
        <v>53</v>
      </c>
      <c r="F140" s="7">
        <f>D140*60+E140</f>
        <v>893</v>
      </c>
      <c r="G140" s="11">
        <v>41</v>
      </c>
      <c r="H140" s="11">
        <v>34</v>
      </c>
      <c r="I140" s="8">
        <f>G140*60+H140</f>
        <v>2494</v>
      </c>
      <c r="J140" s="8">
        <f t="shared" si="107"/>
        <v>26</v>
      </c>
      <c r="K140" s="8">
        <f t="shared" si="108"/>
        <v>41</v>
      </c>
      <c r="L140" s="8">
        <f t="shared" si="109"/>
        <v>1601</v>
      </c>
      <c r="M140" s="8">
        <v>59</v>
      </c>
      <c r="N140" s="6">
        <v>0</v>
      </c>
      <c r="O140" s="6">
        <v>0</v>
      </c>
      <c r="P140" s="69">
        <v>0.26</v>
      </c>
      <c r="Q140" s="8">
        <f>ROUNDDOWN(S140/60, 0)</f>
        <v>26</v>
      </c>
      <c r="R140" s="8">
        <f>S140-(Q140*60)</f>
        <v>40.740000000000009</v>
      </c>
      <c r="S140" s="8">
        <f t="shared" si="121"/>
        <v>1600.74</v>
      </c>
      <c r="T140" s="70">
        <f>RANK(S140,$S$134:S$142,1)</f>
        <v>1</v>
      </c>
    </row>
    <row r="141" spans="1:20" ht="23">
      <c r="A141" s="5">
        <v>68</v>
      </c>
      <c r="B141" s="5" t="s">
        <v>120</v>
      </c>
      <c r="C141" s="5" t="s">
        <v>36</v>
      </c>
      <c r="D141" s="11">
        <v>15</v>
      </c>
      <c r="E141" s="11">
        <v>29.22</v>
      </c>
      <c r="F141" s="7">
        <f>D141*60+E141</f>
        <v>929.22</v>
      </c>
      <c r="G141" s="11">
        <v>43</v>
      </c>
      <c r="H141" s="11">
        <v>9</v>
      </c>
      <c r="I141" s="8">
        <f t="shared" si="118"/>
        <v>2589</v>
      </c>
      <c r="J141" s="8">
        <f t="shared" si="107"/>
        <v>27</v>
      </c>
      <c r="K141" s="8">
        <f t="shared" si="108"/>
        <v>39.779999999999973</v>
      </c>
      <c r="L141" s="8">
        <f t="shared" si="109"/>
        <v>1659.78</v>
      </c>
      <c r="M141" s="8">
        <v>40</v>
      </c>
      <c r="N141" s="6">
        <v>0</v>
      </c>
      <c r="O141" s="6">
        <v>0</v>
      </c>
      <c r="P141" s="69">
        <v>2.9</v>
      </c>
      <c r="Q141" s="8">
        <f t="shared" ref="Q141" si="122">ROUNDDOWN(S141/60, 0)</f>
        <v>27</v>
      </c>
      <c r="R141" s="8">
        <f t="shared" ref="R141" si="123">S141-(Q141*60)</f>
        <v>36.879999999999882</v>
      </c>
      <c r="S141" s="8">
        <f t="shared" si="121"/>
        <v>1656.8799999999999</v>
      </c>
      <c r="T141" s="70">
        <f>RANK(S141,$S$134:S$142,1)</f>
        <v>3</v>
      </c>
    </row>
    <row r="142" spans="1:20" ht="23">
      <c r="A142" s="5">
        <v>69</v>
      </c>
      <c r="B142" s="5" t="s">
        <v>120</v>
      </c>
      <c r="C142" s="5" t="s">
        <v>37</v>
      </c>
      <c r="D142" s="11">
        <v>15</v>
      </c>
      <c r="E142" s="11">
        <v>49.41</v>
      </c>
      <c r="F142" s="7">
        <f>D142*60+E142</f>
        <v>949.41</v>
      </c>
      <c r="G142" s="11">
        <v>43</v>
      </c>
      <c r="H142" s="11">
        <v>29</v>
      </c>
      <c r="I142" s="8">
        <f t="shared" si="118"/>
        <v>2609</v>
      </c>
      <c r="J142" s="8">
        <f t="shared" ref="J142" si="124">ROUNDDOWN(L142/60,0)</f>
        <v>27</v>
      </c>
      <c r="K142" s="8">
        <f t="shared" ref="K142" si="125">L142-(J142*60)</f>
        <v>39.590000000000146</v>
      </c>
      <c r="L142" s="8">
        <f t="shared" ref="L142" si="126">I142-F142</f>
        <v>1659.5900000000001</v>
      </c>
      <c r="M142" s="8"/>
      <c r="N142" s="6"/>
      <c r="O142" s="6"/>
      <c r="P142" s="69">
        <v>3.17</v>
      </c>
      <c r="Q142" s="8">
        <f t="shared" ref="Q142" si="127">ROUNDDOWN(S142/60, 0)</f>
        <v>27</v>
      </c>
      <c r="R142" s="8">
        <f t="shared" ref="R142" si="128">S142-(Q142*60)</f>
        <v>36.420000000000073</v>
      </c>
      <c r="S142" s="8">
        <f t="shared" ref="S142" si="129">L142-P142</f>
        <v>1656.42</v>
      </c>
      <c r="T142" s="70">
        <f>RANK(S142,$S$134:S$142,1)</f>
        <v>2</v>
      </c>
    </row>
    <row r="143" spans="1:20" ht="37" thickBot="1">
      <c r="A143" s="15" t="s">
        <v>117</v>
      </c>
      <c r="T143" s="70"/>
    </row>
    <row r="144" spans="1:20" ht="25">
      <c r="A144" s="1" t="s">
        <v>1</v>
      </c>
      <c r="B144" s="1" t="s">
        <v>26</v>
      </c>
      <c r="C144" s="47" t="s">
        <v>2</v>
      </c>
      <c r="D144" s="71" t="s">
        <v>3</v>
      </c>
      <c r="E144" s="71"/>
      <c r="F144" s="66" t="s">
        <v>4</v>
      </c>
      <c r="G144" s="71" t="s">
        <v>5</v>
      </c>
      <c r="H144" s="71"/>
      <c r="I144" s="66" t="s">
        <v>4</v>
      </c>
      <c r="J144" s="71" t="s">
        <v>6</v>
      </c>
      <c r="K144" s="71"/>
      <c r="L144" s="71"/>
      <c r="M144" s="66" t="s">
        <v>25</v>
      </c>
      <c r="N144" s="71" t="s">
        <v>7</v>
      </c>
      <c r="O144" s="71"/>
      <c r="P144" s="72"/>
      <c r="Q144" s="73" t="s">
        <v>8</v>
      </c>
      <c r="R144" s="74"/>
      <c r="S144" s="75"/>
      <c r="T144" s="57" t="s">
        <v>9</v>
      </c>
    </row>
    <row r="145" spans="1:20" ht="23">
      <c r="A145" s="2"/>
      <c r="B145" s="2"/>
      <c r="C145" s="48"/>
      <c r="D145" s="23" t="s">
        <v>10</v>
      </c>
      <c r="E145" s="23" t="s">
        <v>11</v>
      </c>
      <c r="F145" s="23"/>
      <c r="G145" s="23" t="s">
        <v>10</v>
      </c>
      <c r="H145" s="23" t="s">
        <v>11</v>
      </c>
      <c r="I145" s="23"/>
      <c r="J145" s="23" t="s">
        <v>10</v>
      </c>
      <c r="K145" s="23" t="s">
        <v>11</v>
      </c>
      <c r="L145" s="23"/>
      <c r="M145" s="23"/>
      <c r="N145" s="23" t="s">
        <v>10</v>
      </c>
      <c r="O145" s="23" t="s">
        <v>11</v>
      </c>
      <c r="P145" s="26"/>
      <c r="Q145" s="40" t="s">
        <v>10</v>
      </c>
      <c r="R145" s="23" t="s">
        <v>11</v>
      </c>
      <c r="S145" s="45"/>
      <c r="T145" s="58"/>
    </row>
    <row r="146" spans="1:20" ht="23">
      <c r="A146" s="5">
        <v>67</v>
      </c>
      <c r="B146" s="5" t="s">
        <v>72</v>
      </c>
      <c r="C146" s="5" t="s">
        <v>35</v>
      </c>
      <c r="D146" s="6">
        <v>14</v>
      </c>
      <c r="E146" s="6">
        <v>53</v>
      </c>
      <c r="F146" s="7">
        <f>D146*60+E146</f>
        <v>893</v>
      </c>
      <c r="G146" s="6">
        <v>41</v>
      </c>
      <c r="H146" s="6">
        <v>39</v>
      </c>
      <c r="I146" s="8">
        <f>G146*60+H146</f>
        <v>2499</v>
      </c>
      <c r="J146" s="8">
        <f t="shared" ref="J146:J148" si="130">ROUNDDOWN(L146/60,0)</f>
        <v>26</v>
      </c>
      <c r="K146" s="8">
        <f t="shared" ref="K146:K148" si="131">L146-(J146*60)</f>
        <v>46</v>
      </c>
      <c r="L146" s="8">
        <f t="shared" ref="L146:L148" si="132">I146-F146</f>
        <v>1606</v>
      </c>
      <c r="M146" s="8">
        <v>28</v>
      </c>
      <c r="N146" s="6">
        <v>0</v>
      </c>
      <c r="O146" s="6">
        <v>0</v>
      </c>
      <c r="P146" s="13">
        <v>0.26</v>
      </c>
      <c r="Q146" s="42">
        <f>ROUNDDOWN(S146/60, 0)</f>
        <v>26</v>
      </c>
      <c r="R146" s="8">
        <f>S146-(Q146*60)</f>
        <v>45.740000000000009</v>
      </c>
      <c r="S146" s="14">
        <f t="shared" ref="S146:S148" si="133">L146-P146</f>
        <v>1605.74</v>
      </c>
      <c r="T146" s="59">
        <f>RANK(S146,$S$146:S$148,1)</f>
        <v>1</v>
      </c>
    </row>
    <row r="147" spans="1:20" ht="23">
      <c r="A147" s="5">
        <v>68</v>
      </c>
      <c r="B147" s="5" t="s">
        <v>72</v>
      </c>
      <c r="C147" s="5" t="s">
        <v>36</v>
      </c>
      <c r="D147" s="6">
        <v>15</v>
      </c>
      <c r="E147" s="6">
        <v>29</v>
      </c>
      <c r="F147" s="7">
        <f>D147*60+E147</f>
        <v>929</v>
      </c>
      <c r="G147" s="6">
        <v>43</v>
      </c>
      <c r="H147" s="6">
        <v>9</v>
      </c>
      <c r="I147" s="8">
        <f t="shared" ref="I147:I148" si="134">G147*60+H147</f>
        <v>2589</v>
      </c>
      <c r="J147" s="8">
        <f t="shared" si="130"/>
        <v>27</v>
      </c>
      <c r="K147" s="8">
        <f t="shared" si="131"/>
        <v>40</v>
      </c>
      <c r="L147" s="8">
        <f t="shared" si="132"/>
        <v>1660</v>
      </c>
      <c r="M147" s="8">
        <v>38</v>
      </c>
      <c r="N147" s="6">
        <v>0</v>
      </c>
      <c r="O147" s="6">
        <v>0</v>
      </c>
      <c r="P147" s="13">
        <v>2.9</v>
      </c>
      <c r="Q147" s="42">
        <f t="shared" ref="Q147:Q148" si="135">ROUNDDOWN(S147/60, 0)</f>
        <v>27</v>
      </c>
      <c r="R147" s="8">
        <f t="shared" ref="R147:R148" si="136">S147-(Q147*60)</f>
        <v>37.099999999999909</v>
      </c>
      <c r="S147" s="14">
        <f t="shared" si="133"/>
        <v>1657.1</v>
      </c>
      <c r="T147" s="59">
        <f>RANK(S147,$S$146:S$148,1)</f>
        <v>3</v>
      </c>
    </row>
    <row r="148" spans="1:20" ht="24" thickBot="1">
      <c r="A148" s="5">
        <v>69</v>
      </c>
      <c r="B148" s="5" t="s">
        <v>72</v>
      </c>
      <c r="C148" s="5" t="s">
        <v>37</v>
      </c>
      <c r="D148" s="6">
        <v>15</v>
      </c>
      <c r="E148" s="6">
        <v>49</v>
      </c>
      <c r="F148" s="7">
        <f t="shared" ref="F148" si="137">D148*60+E148</f>
        <v>949</v>
      </c>
      <c r="G148" s="6">
        <v>43</v>
      </c>
      <c r="H148" s="6">
        <v>29</v>
      </c>
      <c r="I148" s="8">
        <f t="shared" si="134"/>
        <v>2609</v>
      </c>
      <c r="J148" s="8">
        <f t="shared" si="130"/>
        <v>27</v>
      </c>
      <c r="K148" s="8">
        <f t="shared" si="131"/>
        <v>40</v>
      </c>
      <c r="L148" s="8">
        <f t="shared" si="132"/>
        <v>1660</v>
      </c>
      <c r="M148" s="8">
        <v>39</v>
      </c>
      <c r="N148" s="6">
        <v>0</v>
      </c>
      <c r="O148" s="6">
        <v>0</v>
      </c>
      <c r="P148" s="13">
        <v>3.17</v>
      </c>
      <c r="Q148" s="61">
        <f t="shared" si="135"/>
        <v>27</v>
      </c>
      <c r="R148" s="54">
        <f t="shared" si="136"/>
        <v>36.829999999999927</v>
      </c>
      <c r="S148" s="14">
        <f t="shared" si="133"/>
        <v>1656.83</v>
      </c>
      <c r="T148" s="59">
        <f>RANK(S148,$S$146:S$148,1)</f>
        <v>2</v>
      </c>
    </row>
    <row r="150" spans="1:20" ht="36">
      <c r="A150" s="15" t="s">
        <v>109</v>
      </c>
    </row>
    <row r="151" spans="1:20" ht="15" thickBot="1"/>
    <row r="152" spans="1:20" ht="25">
      <c r="A152" s="1" t="s">
        <v>1</v>
      </c>
      <c r="B152" s="1" t="s">
        <v>26</v>
      </c>
      <c r="C152" s="47" t="s">
        <v>2</v>
      </c>
      <c r="D152" s="71" t="s">
        <v>3</v>
      </c>
      <c r="E152" s="71"/>
      <c r="F152" s="66" t="s">
        <v>4</v>
      </c>
      <c r="G152" s="71" t="s">
        <v>5</v>
      </c>
      <c r="H152" s="71"/>
      <c r="I152" s="66" t="s">
        <v>4</v>
      </c>
      <c r="J152" s="71" t="s">
        <v>6</v>
      </c>
      <c r="K152" s="71"/>
      <c r="L152" s="71"/>
      <c r="M152" s="66" t="s">
        <v>25</v>
      </c>
      <c r="N152" s="71" t="s">
        <v>7</v>
      </c>
      <c r="O152" s="71"/>
      <c r="P152" s="72"/>
      <c r="Q152" s="73" t="s">
        <v>8</v>
      </c>
      <c r="R152" s="74"/>
      <c r="S152" s="75"/>
      <c r="T152" s="67" t="s">
        <v>9</v>
      </c>
    </row>
    <row r="153" spans="1:20" ht="23">
      <c r="A153" s="2"/>
      <c r="B153" s="2"/>
      <c r="C153" s="48"/>
      <c r="D153" s="23" t="s">
        <v>10</v>
      </c>
      <c r="E153" s="23" t="s">
        <v>11</v>
      </c>
      <c r="F153" s="23"/>
      <c r="G153" s="23" t="s">
        <v>10</v>
      </c>
      <c r="H153" s="23" t="s">
        <v>11</v>
      </c>
      <c r="I153" s="23"/>
      <c r="J153" s="23" t="s">
        <v>10</v>
      </c>
      <c r="K153" s="23" t="s">
        <v>11</v>
      </c>
      <c r="L153" s="23"/>
      <c r="M153" s="23"/>
      <c r="N153" s="23" t="s">
        <v>10</v>
      </c>
      <c r="O153" s="23" t="s">
        <v>11</v>
      </c>
      <c r="P153" s="26"/>
      <c r="Q153" s="40" t="s">
        <v>10</v>
      </c>
      <c r="R153" s="23" t="s">
        <v>11</v>
      </c>
      <c r="S153" s="45"/>
      <c r="T153" s="46"/>
    </row>
    <row r="154" spans="1:20" ht="24" thickBot="1">
      <c r="A154" s="31">
        <v>70</v>
      </c>
      <c r="B154" s="31" t="s">
        <v>72</v>
      </c>
      <c r="C154" s="31" t="s">
        <v>35</v>
      </c>
      <c r="D154" s="32">
        <v>0</v>
      </c>
      <c r="E154" s="32">
        <v>0</v>
      </c>
      <c r="F154" s="33">
        <f>D154*60+E154</f>
        <v>0</v>
      </c>
      <c r="G154" s="32">
        <v>27</v>
      </c>
      <c r="H154" s="32">
        <v>6.31</v>
      </c>
      <c r="I154" s="34">
        <f>G154*60+H154</f>
        <v>1626.31</v>
      </c>
      <c r="J154" s="34">
        <f t="shared" ref="J154:J155" si="138">ROUNDDOWN(L154/60,0)</f>
        <v>27</v>
      </c>
      <c r="K154" s="34">
        <f t="shared" ref="K154:K155" si="139">L154-(J154*60)</f>
        <v>6.3099999999999454</v>
      </c>
      <c r="L154" s="34">
        <f t="shared" ref="L154:L155" si="140">I154-F154</f>
        <v>1626.31</v>
      </c>
      <c r="M154" s="34">
        <v>37</v>
      </c>
      <c r="N154" s="32">
        <v>0</v>
      </c>
      <c r="O154" s="32">
        <v>0</v>
      </c>
      <c r="P154" s="35">
        <f>N154*60+O154</f>
        <v>0</v>
      </c>
      <c r="Q154" s="43">
        <f>ROUNDDOWN(S154/60, 0)</f>
        <v>27</v>
      </c>
      <c r="R154" s="34">
        <f>S154-(Q154*60)</f>
        <v>6.3099999999999454</v>
      </c>
      <c r="S154" s="36">
        <f>L154+P154</f>
        <v>1626.31</v>
      </c>
      <c r="T154" s="55">
        <f>RANK(S154,$S$154:S$155,1)</f>
        <v>2</v>
      </c>
    </row>
    <row r="155" spans="1:20" ht="24" thickBot="1">
      <c r="A155" s="10">
        <v>71</v>
      </c>
      <c r="B155" s="10" t="s">
        <v>47</v>
      </c>
      <c r="C155" s="5" t="s">
        <v>112</v>
      </c>
      <c r="D155" s="6">
        <v>0</v>
      </c>
      <c r="E155" s="6">
        <v>33.44</v>
      </c>
      <c r="F155" s="7">
        <f>D155*60+E155</f>
        <v>33.44</v>
      </c>
      <c r="G155" s="6">
        <v>26</v>
      </c>
      <c r="H155" s="6">
        <v>58.62</v>
      </c>
      <c r="I155" s="8">
        <f>G155*60+H155</f>
        <v>1618.62</v>
      </c>
      <c r="J155" s="8">
        <f t="shared" si="138"/>
        <v>26</v>
      </c>
      <c r="K155" s="8">
        <f t="shared" si="139"/>
        <v>25.179999999999836</v>
      </c>
      <c r="L155" s="8">
        <f t="shared" si="140"/>
        <v>1585.1799999999998</v>
      </c>
      <c r="M155" s="8" t="s">
        <v>52</v>
      </c>
      <c r="N155" s="6">
        <v>0</v>
      </c>
      <c r="O155" s="6">
        <v>0</v>
      </c>
      <c r="P155" s="13">
        <f>N155*60+O155</f>
        <v>0</v>
      </c>
      <c r="Q155" s="61">
        <f>ROUNDDOWN(S155/60, 0)</f>
        <v>26</v>
      </c>
      <c r="R155" s="54">
        <f>S155-(Q155*60)</f>
        <v>25.179999999999836</v>
      </c>
      <c r="S155" s="56">
        <f>L155+P155</f>
        <v>1585.1799999999998</v>
      </c>
      <c r="T155" s="55">
        <f>RANK(S155,$S$154:S$155,1)</f>
        <v>1</v>
      </c>
    </row>
    <row r="157" spans="1:20" ht="36">
      <c r="A157" s="15" t="s">
        <v>121</v>
      </c>
    </row>
    <row r="158" spans="1:20" ht="15" thickBot="1"/>
    <row r="159" spans="1:20" ht="25">
      <c r="A159" s="1" t="s">
        <v>1</v>
      </c>
      <c r="B159" s="1" t="s">
        <v>26</v>
      </c>
      <c r="C159" s="47" t="s">
        <v>2</v>
      </c>
      <c r="D159" s="71" t="s">
        <v>3</v>
      </c>
      <c r="E159" s="71"/>
      <c r="F159" s="66" t="s">
        <v>4</v>
      </c>
      <c r="G159" s="71" t="s">
        <v>5</v>
      </c>
      <c r="H159" s="71"/>
      <c r="I159" s="66" t="s">
        <v>4</v>
      </c>
      <c r="J159" s="71" t="s">
        <v>6</v>
      </c>
      <c r="K159" s="71"/>
      <c r="L159" s="71"/>
      <c r="M159" s="66" t="s">
        <v>25</v>
      </c>
      <c r="N159" s="71" t="s">
        <v>7</v>
      </c>
      <c r="O159" s="71"/>
      <c r="P159" s="72"/>
      <c r="Q159" s="73" t="s">
        <v>8</v>
      </c>
      <c r="R159" s="74"/>
      <c r="S159" s="75"/>
      <c r="T159" s="57" t="s">
        <v>9</v>
      </c>
    </row>
    <row r="160" spans="1:20" ht="23">
      <c r="A160" s="2"/>
      <c r="B160" s="2"/>
      <c r="C160" s="48"/>
      <c r="D160" s="23" t="s">
        <v>10</v>
      </c>
      <c r="E160" s="23" t="s">
        <v>11</v>
      </c>
      <c r="F160" s="23"/>
      <c r="G160" s="23" t="s">
        <v>10</v>
      </c>
      <c r="H160" s="23" t="s">
        <v>11</v>
      </c>
      <c r="I160" s="23"/>
      <c r="J160" s="23" t="s">
        <v>10</v>
      </c>
      <c r="K160" s="23" t="s">
        <v>11</v>
      </c>
      <c r="L160" s="23"/>
      <c r="M160" s="23"/>
      <c r="N160" s="23" t="s">
        <v>10</v>
      </c>
      <c r="O160" s="23" t="s">
        <v>11</v>
      </c>
      <c r="P160" s="26"/>
      <c r="Q160" s="40" t="s">
        <v>10</v>
      </c>
      <c r="R160" s="23" t="s">
        <v>11</v>
      </c>
      <c r="S160" s="45"/>
      <c r="T160" s="58"/>
    </row>
    <row r="161" spans="1:20" ht="23">
      <c r="A161" s="5">
        <v>72</v>
      </c>
      <c r="B161" s="5" t="s">
        <v>83</v>
      </c>
      <c r="C161" s="5" t="s">
        <v>91</v>
      </c>
      <c r="D161" s="6">
        <v>1</v>
      </c>
      <c r="E161" s="6">
        <v>20.97</v>
      </c>
      <c r="F161" s="7">
        <f>D161*60+E161</f>
        <v>80.97</v>
      </c>
      <c r="G161" s="6">
        <v>28</v>
      </c>
      <c r="H161" s="6">
        <v>46.32</v>
      </c>
      <c r="I161" s="8">
        <f>G161*60+H161</f>
        <v>1726.32</v>
      </c>
      <c r="J161" s="8">
        <f t="shared" ref="J161:J162" si="141">ROUNDDOWN(L161/60,0)</f>
        <v>27</v>
      </c>
      <c r="K161" s="8">
        <f t="shared" ref="K161:K162" si="142">L161-(J161*60)</f>
        <v>25.349999999999909</v>
      </c>
      <c r="L161" s="8">
        <f t="shared" ref="L161:L162" si="143">I161-F161</f>
        <v>1645.35</v>
      </c>
      <c r="M161" s="8" t="s">
        <v>52</v>
      </c>
      <c r="N161" s="6">
        <v>0</v>
      </c>
      <c r="O161" s="6">
        <v>0</v>
      </c>
      <c r="P161" s="13">
        <f>N161*60+O161</f>
        <v>0</v>
      </c>
      <c r="Q161" s="42">
        <f>ROUNDDOWN(S161/60, 0)</f>
        <v>27</v>
      </c>
      <c r="R161" s="8">
        <f>S161-(Q161*60)</f>
        <v>25.349999999999909</v>
      </c>
      <c r="S161" s="14">
        <f>L161-P161</f>
        <v>1645.35</v>
      </c>
      <c r="T161" s="59">
        <f>RANK(S161,$S$161:S$162,1)</f>
        <v>1</v>
      </c>
    </row>
    <row r="162" spans="1:20" ht="23">
      <c r="A162" s="5">
        <v>73</v>
      </c>
      <c r="B162" s="5" t="s">
        <v>83</v>
      </c>
      <c r="C162" s="5" t="s">
        <v>111</v>
      </c>
      <c r="D162" s="6">
        <v>2</v>
      </c>
      <c r="E162" s="6">
        <v>7.92</v>
      </c>
      <c r="F162" s="7">
        <f>D162*60+E162</f>
        <v>127.92</v>
      </c>
      <c r="G162" s="6">
        <v>30</v>
      </c>
      <c r="H162" s="6">
        <v>59.47</v>
      </c>
      <c r="I162" s="8">
        <f>G162*60+H162</f>
        <v>1859.47</v>
      </c>
      <c r="J162" s="8">
        <f t="shared" si="141"/>
        <v>28</v>
      </c>
      <c r="K162" s="8">
        <f t="shared" si="142"/>
        <v>51.549999999999955</v>
      </c>
      <c r="L162" s="8">
        <f t="shared" si="143"/>
        <v>1731.55</v>
      </c>
      <c r="M162" s="8" t="s">
        <v>52</v>
      </c>
      <c r="N162" s="6">
        <v>1</v>
      </c>
      <c r="O162" s="6">
        <v>0</v>
      </c>
      <c r="P162" s="13">
        <f>N162*60+O162</f>
        <v>60</v>
      </c>
      <c r="Q162" s="42">
        <f>ROUNDDOWN(S162/60, 0)</f>
        <v>27</v>
      </c>
      <c r="R162" s="8">
        <f>S162-(Q162*60)</f>
        <v>51.549999999999955</v>
      </c>
      <c r="S162" s="14">
        <f>L162-P162</f>
        <v>1671.55</v>
      </c>
      <c r="T162" s="59">
        <f>RANK(S162,$S$161:S$162,1)</f>
        <v>2</v>
      </c>
    </row>
    <row r="164" spans="1:20" ht="36">
      <c r="A164" s="15" t="s">
        <v>104</v>
      </c>
    </row>
    <row r="165" spans="1:20" ht="15" thickBot="1"/>
    <row r="166" spans="1:20" ht="25">
      <c r="A166" s="1" t="s">
        <v>1</v>
      </c>
      <c r="B166" s="1" t="s">
        <v>26</v>
      </c>
      <c r="C166" s="47" t="s">
        <v>2</v>
      </c>
      <c r="D166" s="71" t="s">
        <v>3</v>
      </c>
      <c r="E166" s="71"/>
      <c r="F166" s="66" t="s">
        <v>4</v>
      </c>
      <c r="G166" s="71" t="s">
        <v>5</v>
      </c>
      <c r="H166" s="71"/>
      <c r="I166" s="66" t="s">
        <v>4</v>
      </c>
      <c r="J166" s="71" t="s">
        <v>6</v>
      </c>
      <c r="K166" s="71"/>
      <c r="L166" s="71"/>
      <c r="M166" s="66" t="s">
        <v>25</v>
      </c>
      <c r="N166" s="71" t="s">
        <v>7</v>
      </c>
      <c r="O166" s="71"/>
      <c r="P166" s="72"/>
      <c r="Q166" s="73" t="s">
        <v>8</v>
      </c>
      <c r="R166" s="74"/>
      <c r="S166" s="75"/>
      <c r="T166" s="57" t="s">
        <v>9</v>
      </c>
    </row>
    <row r="167" spans="1:20" ht="23">
      <c r="A167" s="2"/>
      <c r="B167" s="2"/>
      <c r="C167" s="48"/>
      <c r="D167" s="23" t="s">
        <v>10</v>
      </c>
      <c r="E167" s="23" t="s">
        <v>11</v>
      </c>
      <c r="F167" s="23"/>
      <c r="G167" s="23" t="s">
        <v>10</v>
      </c>
      <c r="H167" s="23" t="s">
        <v>11</v>
      </c>
      <c r="I167" s="23"/>
      <c r="J167" s="23" t="s">
        <v>10</v>
      </c>
      <c r="K167" s="23" t="s">
        <v>11</v>
      </c>
      <c r="L167" s="23"/>
      <c r="M167" s="23"/>
      <c r="N167" s="23" t="s">
        <v>10</v>
      </c>
      <c r="O167" s="23" t="s">
        <v>11</v>
      </c>
      <c r="P167" s="26"/>
      <c r="Q167" s="40" t="s">
        <v>10</v>
      </c>
      <c r="R167" s="23" t="s">
        <v>11</v>
      </c>
      <c r="S167" s="45"/>
      <c r="T167" s="58"/>
    </row>
    <row r="168" spans="1:20" ht="23">
      <c r="A168" s="5">
        <v>72</v>
      </c>
      <c r="B168" s="5" t="s">
        <v>72</v>
      </c>
      <c r="C168" s="5" t="s">
        <v>102</v>
      </c>
      <c r="D168" s="6">
        <v>2</v>
      </c>
      <c r="E168" s="6">
        <v>52.51</v>
      </c>
      <c r="F168" s="7">
        <f>D168*60+E168</f>
        <v>172.51</v>
      </c>
      <c r="G168" s="6">
        <v>31</v>
      </c>
      <c r="H168" s="6">
        <v>5.81</v>
      </c>
      <c r="I168" s="8">
        <f t="shared" ref="I168:I169" si="144">G168*60+H168</f>
        <v>1865.81</v>
      </c>
      <c r="J168" s="8">
        <f t="shared" ref="J168:J169" si="145">ROUNDDOWN(L168/60,0)</f>
        <v>28</v>
      </c>
      <c r="K168" s="8">
        <f t="shared" ref="K168:K169" si="146">L168-(J168*60)</f>
        <v>13.299999999999955</v>
      </c>
      <c r="L168" s="8">
        <f t="shared" ref="L168:L169" si="147">I168-F168</f>
        <v>1693.3</v>
      </c>
      <c r="M168" s="8">
        <v>29</v>
      </c>
      <c r="N168" s="6">
        <v>0</v>
      </c>
      <c r="O168" s="6">
        <v>0</v>
      </c>
      <c r="P168" s="13">
        <f t="shared" ref="P168:P169" si="148">N168*60+O168</f>
        <v>0</v>
      </c>
      <c r="Q168" s="42">
        <f t="shared" ref="Q168:Q169" si="149">ROUNDDOWN(S168/60, 0)</f>
        <v>28</v>
      </c>
      <c r="R168" s="8">
        <f t="shared" ref="R168:R169" si="150">S168-(Q168*60)</f>
        <v>13.299999999999955</v>
      </c>
      <c r="S168" s="14">
        <f>L168-P168</f>
        <v>1693.3</v>
      </c>
      <c r="T168" s="59">
        <f>RANK(S168,$S$168:S169,1)</f>
        <v>1</v>
      </c>
    </row>
    <row r="169" spans="1:20" ht="24" thickBot="1">
      <c r="A169" s="5">
        <v>73</v>
      </c>
      <c r="B169" s="5" t="s">
        <v>72</v>
      </c>
      <c r="C169" s="5" t="s">
        <v>103</v>
      </c>
      <c r="D169" s="6">
        <v>3</v>
      </c>
      <c r="E169" s="6">
        <v>56.51</v>
      </c>
      <c r="F169" s="7">
        <f t="shared" ref="F169" si="151">D169*60+E169</f>
        <v>236.51</v>
      </c>
      <c r="G169" s="6">
        <v>37</v>
      </c>
      <c r="H169" s="6">
        <v>11.01</v>
      </c>
      <c r="I169" s="8">
        <f t="shared" si="144"/>
        <v>2231.0100000000002</v>
      </c>
      <c r="J169" s="8">
        <f t="shared" si="145"/>
        <v>33</v>
      </c>
      <c r="K169" s="8">
        <f t="shared" si="146"/>
        <v>14.500000000000227</v>
      </c>
      <c r="L169" s="8">
        <f t="shared" si="147"/>
        <v>1994.5000000000002</v>
      </c>
      <c r="M169" s="8">
        <v>40</v>
      </c>
      <c r="N169" s="6">
        <v>0</v>
      </c>
      <c r="O169" s="6">
        <v>0</v>
      </c>
      <c r="P169" s="13">
        <f t="shared" si="148"/>
        <v>0</v>
      </c>
      <c r="Q169" s="61">
        <f t="shared" si="149"/>
        <v>33</v>
      </c>
      <c r="R169" s="54">
        <f t="shared" si="150"/>
        <v>14.500000000000227</v>
      </c>
      <c r="S169" s="14">
        <f>L169-P169</f>
        <v>1994.5000000000002</v>
      </c>
      <c r="T169" s="59">
        <f>RANK(S169,$S$168:S170,1)</f>
        <v>2</v>
      </c>
    </row>
  </sheetData>
  <mergeCells count="80">
    <mergeCell ref="D9:E9"/>
    <mergeCell ref="G9:H9"/>
    <mergeCell ref="J9:L9"/>
    <mergeCell ref="N9:P9"/>
    <mergeCell ref="Q9:S9"/>
    <mergeCell ref="D21:E21"/>
    <mergeCell ref="G21:H21"/>
    <mergeCell ref="J21:L21"/>
    <mergeCell ref="N21:P21"/>
    <mergeCell ref="Q21:S21"/>
    <mergeCell ref="D35:E35"/>
    <mergeCell ref="G35:H35"/>
    <mergeCell ref="J35:L35"/>
    <mergeCell ref="N35:P35"/>
    <mergeCell ref="Q35:S35"/>
    <mergeCell ref="D54:E54"/>
    <mergeCell ref="G54:H54"/>
    <mergeCell ref="J54:L54"/>
    <mergeCell ref="N54:P54"/>
    <mergeCell ref="Q54:S54"/>
    <mergeCell ref="D61:E61"/>
    <mergeCell ref="G61:H61"/>
    <mergeCell ref="J61:L61"/>
    <mergeCell ref="M61:O61"/>
    <mergeCell ref="P61:R61"/>
    <mergeCell ref="D70:E70"/>
    <mergeCell ref="G70:H70"/>
    <mergeCell ref="J70:L70"/>
    <mergeCell ref="N70:P70"/>
    <mergeCell ref="Q70:S70"/>
    <mergeCell ref="D80:E80"/>
    <mergeCell ref="G80:H80"/>
    <mergeCell ref="J80:L80"/>
    <mergeCell ref="N80:P80"/>
    <mergeCell ref="Q80:S80"/>
    <mergeCell ref="D88:E88"/>
    <mergeCell ref="G88:H88"/>
    <mergeCell ref="J88:L88"/>
    <mergeCell ref="N88:P88"/>
    <mergeCell ref="Q88:S88"/>
    <mergeCell ref="D101:E101"/>
    <mergeCell ref="G101:H101"/>
    <mergeCell ref="J101:L101"/>
    <mergeCell ref="N101:P101"/>
    <mergeCell ref="Q101:S101"/>
    <mergeCell ref="D109:E109"/>
    <mergeCell ref="G109:H109"/>
    <mergeCell ref="J109:L109"/>
    <mergeCell ref="N109:P109"/>
    <mergeCell ref="Q109:S109"/>
    <mergeCell ref="D126:E126"/>
    <mergeCell ref="G126:H126"/>
    <mergeCell ref="J126:L126"/>
    <mergeCell ref="N126:P126"/>
    <mergeCell ref="Q126:S126"/>
    <mergeCell ref="D132:E132"/>
    <mergeCell ref="G132:H132"/>
    <mergeCell ref="J132:L132"/>
    <mergeCell ref="N132:P132"/>
    <mergeCell ref="Q132:S132"/>
    <mergeCell ref="D144:E144"/>
    <mergeCell ref="G144:H144"/>
    <mergeCell ref="J144:L144"/>
    <mergeCell ref="N144:P144"/>
    <mergeCell ref="Q144:S144"/>
    <mergeCell ref="D152:E152"/>
    <mergeCell ref="G152:H152"/>
    <mergeCell ref="J152:L152"/>
    <mergeCell ref="N152:P152"/>
    <mergeCell ref="Q152:S152"/>
    <mergeCell ref="D159:E159"/>
    <mergeCell ref="G159:H159"/>
    <mergeCell ref="J159:L159"/>
    <mergeCell ref="N159:P159"/>
    <mergeCell ref="Q159:S159"/>
    <mergeCell ref="D166:E166"/>
    <mergeCell ref="G166:H166"/>
    <mergeCell ref="J166:L166"/>
    <mergeCell ref="N166:P166"/>
    <mergeCell ref="Q166:S166"/>
  </mergeCells>
  <pageMargins left="0.7" right="0.7" top="0.75" bottom="0.75" header="0.3" footer="0.3"/>
  <pageSetup scale="47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U30"/>
  <sheetViews>
    <sheetView zoomScale="70" zoomScaleNormal="70" zoomScalePageLayoutView="70" workbookViewId="0">
      <selection activeCell="M2" sqref="M2"/>
    </sheetView>
  </sheetViews>
  <sheetFormatPr baseColWidth="10" defaultColWidth="8.83203125" defaultRowHeight="14" x14ac:dyDescent="0"/>
  <cols>
    <col min="2" max="2" width="26.6640625" bestFit="1" customWidth="1"/>
    <col min="3" max="3" width="27.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19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1" t="s">
        <v>3</v>
      </c>
      <c r="E9" s="71"/>
      <c r="F9" s="22" t="s">
        <v>4</v>
      </c>
      <c r="G9" s="71" t="s">
        <v>5</v>
      </c>
      <c r="H9" s="71"/>
      <c r="I9" s="22" t="s">
        <v>4</v>
      </c>
      <c r="J9" s="71" t="s">
        <v>6</v>
      </c>
      <c r="K9" s="71"/>
      <c r="L9" s="71"/>
      <c r="M9" s="22" t="s">
        <v>25</v>
      </c>
      <c r="N9" s="71" t="s">
        <v>7</v>
      </c>
      <c r="O9" s="71"/>
      <c r="P9" s="72"/>
      <c r="Q9" s="73" t="s">
        <v>8</v>
      </c>
      <c r="R9" s="74"/>
      <c r="S9" s="75"/>
      <c r="T9" s="44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46"/>
    </row>
    <row r="11" spans="1:20" ht="23">
      <c r="A11" s="5">
        <v>48</v>
      </c>
      <c r="B11" s="5" t="s">
        <v>71</v>
      </c>
      <c r="C11" s="5" t="s">
        <v>27</v>
      </c>
      <c r="D11" s="6">
        <v>4</v>
      </c>
      <c r="E11" s="6">
        <v>49</v>
      </c>
      <c r="F11" s="7">
        <f>D11*60+E11</f>
        <v>289</v>
      </c>
      <c r="G11" s="6">
        <v>34</v>
      </c>
      <c r="H11" s="6">
        <v>51</v>
      </c>
      <c r="I11" s="8">
        <f>G11*60+H11</f>
        <v>2091</v>
      </c>
      <c r="J11" s="8">
        <f t="shared" ref="J11:J12" si="0">ROUNDDOWN(L11/60,0)</f>
        <v>30</v>
      </c>
      <c r="K11" s="8">
        <f t="shared" ref="K11:K12" si="1">L11-(J11*60)</f>
        <v>2</v>
      </c>
      <c r="L11" s="8">
        <f t="shared" ref="L11:L12" si="2">I11-F11</f>
        <v>1802</v>
      </c>
      <c r="M11" s="8" t="s">
        <v>52</v>
      </c>
      <c r="N11" s="6">
        <v>0</v>
      </c>
      <c r="O11" s="6">
        <v>0</v>
      </c>
      <c r="P11" s="13">
        <f>N11*60+O11</f>
        <v>0</v>
      </c>
      <c r="Q11" s="42">
        <f>ROUNDDOWN(S11/60, 0)</f>
        <v>30</v>
      </c>
      <c r="R11" s="8">
        <f>S11-(Q11*60)</f>
        <v>2</v>
      </c>
      <c r="S11" s="14">
        <f>L11-P11</f>
        <v>1802</v>
      </c>
      <c r="T11" s="12">
        <f>RANK(S11,$S$9:S26,1)</f>
        <v>8</v>
      </c>
    </row>
    <row r="12" spans="1:20" ht="23">
      <c r="A12" s="5">
        <v>49</v>
      </c>
      <c r="B12" s="5" t="s">
        <v>72</v>
      </c>
      <c r="C12" s="5" t="s">
        <v>33</v>
      </c>
      <c r="D12" s="6">
        <v>5</v>
      </c>
      <c r="E12" s="6">
        <v>7</v>
      </c>
      <c r="F12" s="7">
        <f>D12*60+E12</f>
        <v>307</v>
      </c>
      <c r="G12" s="6">
        <v>32</v>
      </c>
      <c r="H12" s="6">
        <v>15</v>
      </c>
      <c r="I12" s="8">
        <f t="shared" ref="I12:I21" si="3">G12*60+H12</f>
        <v>1935</v>
      </c>
      <c r="J12" s="8">
        <f t="shared" si="0"/>
        <v>27</v>
      </c>
      <c r="K12" s="8">
        <f t="shared" si="1"/>
        <v>8</v>
      </c>
      <c r="L12" s="8">
        <f t="shared" si="2"/>
        <v>1628</v>
      </c>
      <c r="M12" s="8" t="s">
        <v>52</v>
      </c>
      <c r="N12" s="6">
        <v>0</v>
      </c>
      <c r="O12" s="6">
        <v>0</v>
      </c>
      <c r="P12" s="13">
        <f t="shared" ref="P12:P13" si="4">N12*60+O12</f>
        <v>0</v>
      </c>
      <c r="Q12" s="42">
        <f t="shared" ref="Q12:Q21" si="5">ROUNDDOWN(S12/60, 0)</f>
        <v>27</v>
      </c>
      <c r="R12" s="8">
        <f t="shared" ref="R12:R21" si="6">S12-(Q12*60)</f>
        <v>8</v>
      </c>
      <c r="S12" s="14">
        <f t="shared" ref="S12:S22" si="7">L12-P12</f>
        <v>1628</v>
      </c>
      <c r="T12" s="12">
        <f>RANK(S12,$S$9:S27,1)</f>
        <v>2</v>
      </c>
    </row>
    <row r="13" spans="1:20" ht="23">
      <c r="A13" s="5">
        <v>50</v>
      </c>
      <c r="B13" s="10" t="s">
        <v>83</v>
      </c>
      <c r="C13" s="10" t="s">
        <v>84</v>
      </c>
      <c r="D13" s="6">
        <v>5</v>
      </c>
      <c r="E13" s="6">
        <v>29</v>
      </c>
      <c r="F13" s="7">
        <f t="shared" ref="F13:F21" si="8">D13*60+E13</f>
        <v>329</v>
      </c>
      <c r="G13" s="6">
        <v>34</v>
      </c>
      <c r="H13" s="6">
        <v>18</v>
      </c>
      <c r="I13" s="8">
        <f t="shared" si="3"/>
        <v>2058</v>
      </c>
      <c r="J13" s="8">
        <f t="shared" ref="J13:J21" si="9">ROUNDDOWN(L13/60,0)</f>
        <v>28</v>
      </c>
      <c r="K13" s="8">
        <f t="shared" ref="K13:K21" si="10">L13-(J13*60)</f>
        <v>49</v>
      </c>
      <c r="L13" s="8">
        <f t="shared" ref="L13:L21" si="11">I13-F13</f>
        <v>1729</v>
      </c>
      <c r="M13" s="8" t="s">
        <v>52</v>
      </c>
      <c r="N13" s="6">
        <v>0</v>
      </c>
      <c r="O13" s="6">
        <v>0</v>
      </c>
      <c r="P13" s="13">
        <f t="shared" si="4"/>
        <v>0</v>
      </c>
      <c r="Q13" s="42">
        <f t="shared" si="5"/>
        <v>28</v>
      </c>
      <c r="R13" s="8">
        <f t="shared" si="6"/>
        <v>49</v>
      </c>
      <c r="S13" s="14">
        <f t="shared" si="7"/>
        <v>1729</v>
      </c>
      <c r="T13" s="12">
        <f>RANK(S13,$S$9:S28,1)</f>
        <v>4</v>
      </c>
    </row>
    <row r="14" spans="1:20" ht="23">
      <c r="A14" s="5">
        <v>51</v>
      </c>
      <c r="B14" s="10" t="s">
        <v>47</v>
      </c>
      <c r="C14" s="10" t="s">
        <v>115</v>
      </c>
      <c r="D14" s="6">
        <v>5</v>
      </c>
      <c r="E14" s="6">
        <v>48</v>
      </c>
      <c r="F14" s="7">
        <f t="shared" ref="F14" si="12">D14*60+E14</f>
        <v>348</v>
      </c>
      <c r="G14" s="6">
        <v>32</v>
      </c>
      <c r="H14" s="6">
        <v>24</v>
      </c>
      <c r="I14" s="8">
        <f t="shared" ref="I14" si="13">G14*60+H14</f>
        <v>1944</v>
      </c>
      <c r="J14" s="8">
        <f t="shared" ref="J14" si="14">ROUNDDOWN(L14/60,0)</f>
        <v>26</v>
      </c>
      <c r="K14" s="8">
        <f t="shared" ref="K14" si="15">L14-(J14*60)</f>
        <v>36</v>
      </c>
      <c r="L14" s="8">
        <f t="shared" ref="L14" si="16">I14-F14</f>
        <v>1596</v>
      </c>
      <c r="M14" s="8" t="s">
        <v>52</v>
      </c>
      <c r="N14" s="6">
        <v>0</v>
      </c>
      <c r="O14" s="6">
        <v>0</v>
      </c>
      <c r="P14" s="13">
        <f t="shared" ref="P14" si="17">N14*60+O14</f>
        <v>0</v>
      </c>
      <c r="Q14" s="42">
        <f t="shared" ref="Q14" si="18">ROUNDDOWN(S14/60, 0)</f>
        <v>26</v>
      </c>
      <c r="R14" s="8">
        <f t="shared" ref="R14" si="19">S14-(Q14*60)</f>
        <v>36</v>
      </c>
      <c r="S14" s="14">
        <f t="shared" si="7"/>
        <v>1596</v>
      </c>
      <c r="T14" s="12">
        <f>RANK(S14,$S$9:S29,1)</f>
        <v>1</v>
      </c>
    </row>
    <row r="15" spans="1:20" ht="23">
      <c r="A15" s="5">
        <v>52</v>
      </c>
      <c r="B15" s="5" t="s">
        <v>71</v>
      </c>
      <c r="C15" s="5" t="s">
        <v>29</v>
      </c>
      <c r="D15" s="32">
        <v>6</v>
      </c>
      <c r="E15" s="32">
        <v>17</v>
      </c>
      <c r="F15" s="7">
        <f>D15*60+E15</f>
        <v>377</v>
      </c>
      <c r="G15" s="32">
        <v>36</v>
      </c>
      <c r="H15" s="32">
        <v>3</v>
      </c>
      <c r="I15" s="8">
        <f>G15*60+H15</f>
        <v>2163</v>
      </c>
      <c r="J15" s="8">
        <f>ROUNDDOWN(L15/60,0)</f>
        <v>29</v>
      </c>
      <c r="K15" s="8">
        <f>L15-(J15*60)</f>
        <v>46</v>
      </c>
      <c r="L15" s="8">
        <f>I15-F15</f>
        <v>1786</v>
      </c>
      <c r="M15" s="8" t="s">
        <v>52</v>
      </c>
      <c r="N15" s="6">
        <v>0</v>
      </c>
      <c r="O15" s="6">
        <v>0</v>
      </c>
      <c r="P15" s="13">
        <f>N15*60+O15</f>
        <v>0</v>
      </c>
      <c r="Q15" s="42">
        <f>ROUNDDOWN(S15/60, 0)</f>
        <v>29</v>
      </c>
      <c r="R15" s="8">
        <f>S15-(Q15*60)</f>
        <v>46</v>
      </c>
      <c r="S15" s="14">
        <f t="shared" si="7"/>
        <v>1786</v>
      </c>
      <c r="T15" s="12">
        <f>RANK(S15,$S$9:S30,1)</f>
        <v>7</v>
      </c>
    </row>
    <row r="16" spans="1:20" ht="23">
      <c r="A16" s="5">
        <v>53</v>
      </c>
      <c r="B16" s="5" t="s">
        <v>71</v>
      </c>
      <c r="C16" s="5" t="s">
        <v>32</v>
      </c>
      <c r="D16" s="32">
        <v>6</v>
      </c>
      <c r="E16" s="32">
        <v>31</v>
      </c>
      <c r="F16" s="7">
        <f>D16*60+E16</f>
        <v>391</v>
      </c>
      <c r="G16" s="32">
        <v>35</v>
      </c>
      <c r="H16" s="32">
        <v>20</v>
      </c>
      <c r="I16" s="8">
        <f>G16*60+H16</f>
        <v>2120</v>
      </c>
      <c r="J16" s="8">
        <f>ROUNDDOWN(L16/60,0)</f>
        <v>28</v>
      </c>
      <c r="K16" s="8">
        <f>L16-(J16*60)</f>
        <v>49</v>
      </c>
      <c r="L16" s="8">
        <f>I16-F16</f>
        <v>1729</v>
      </c>
      <c r="M16" s="34" t="s">
        <v>52</v>
      </c>
      <c r="N16" s="6">
        <v>0</v>
      </c>
      <c r="O16" s="6">
        <v>0</v>
      </c>
      <c r="P16" s="13">
        <f>N16*60+O16</f>
        <v>0</v>
      </c>
      <c r="Q16" s="42">
        <f>ROUNDDOWN(S16/60, 0)</f>
        <v>28</v>
      </c>
      <c r="R16" s="8">
        <f>S16-(Q16*60)</f>
        <v>49</v>
      </c>
      <c r="S16" s="14">
        <f t="shared" si="7"/>
        <v>1729</v>
      </c>
      <c r="T16" s="12">
        <f>RANK(S16,$S$9:S34,1)</f>
        <v>4</v>
      </c>
    </row>
    <row r="17" spans="1:21" ht="23">
      <c r="A17" s="5">
        <v>54</v>
      </c>
      <c r="B17" s="5" t="s">
        <v>47</v>
      </c>
      <c r="C17" s="5" t="s">
        <v>101</v>
      </c>
      <c r="D17" s="6">
        <v>6</v>
      </c>
      <c r="E17" s="6">
        <v>50</v>
      </c>
      <c r="F17" s="7">
        <f>D17*60+E17</f>
        <v>410</v>
      </c>
      <c r="G17" s="6">
        <v>34</v>
      </c>
      <c r="H17" s="6">
        <v>31</v>
      </c>
      <c r="I17" s="8">
        <f>G17*60+H17</f>
        <v>2071</v>
      </c>
      <c r="J17" s="8">
        <f>ROUNDDOWN(L17/60,0)</f>
        <v>27</v>
      </c>
      <c r="K17" s="8">
        <f>L17-(J17*60)</f>
        <v>41</v>
      </c>
      <c r="L17" s="8">
        <f>I17-F17</f>
        <v>1661</v>
      </c>
      <c r="M17" s="34" t="s">
        <v>52</v>
      </c>
      <c r="N17" s="6">
        <v>0</v>
      </c>
      <c r="O17" s="6">
        <v>0</v>
      </c>
      <c r="P17" s="13">
        <f>N17*60+O17</f>
        <v>0</v>
      </c>
      <c r="Q17" s="42">
        <f>ROUNDDOWN(S17/60, 0)</f>
        <v>27</v>
      </c>
      <c r="R17" s="8">
        <f>S17-(Q17*60)</f>
        <v>41</v>
      </c>
      <c r="S17" s="14">
        <f t="shared" si="7"/>
        <v>1661</v>
      </c>
      <c r="T17" s="12">
        <f>RANK(S17,$S$9:S35,1)</f>
        <v>3</v>
      </c>
    </row>
    <row r="18" spans="1:21" ht="23">
      <c r="A18" s="5">
        <v>55</v>
      </c>
      <c r="B18" s="10" t="s">
        <v>83</v>
      </c>
      <c r="C18" s="10" t="s">
        <v>92</v>
      </c>
      <c r="D18" s="32">
        <v>7</v>
      </c>
      <c r="E18" s="32">
        <v>13</v>
      </c>
      <c r="F18" s="7">
        <f t="shared" si="8"/>
        <v>433</v>
      </c>
      <c r="G18" s="32">
        <v>39</v>
      </c>
      <c r="H18" s="32">
        <v>9</v>
      </c>
      <c r="I18" s="8">
        <f t="shared" si="3"/>
        <v>2349</v>
      </c>
      <c r="J18" s="8">
        <f t="shared" si="9"/>
        <v>31</v>
      </c>
      <c r="K18" s="8">
        <f t="shared" si="10"/>
        <v>56</v>
      </c>
      <c r="L18" s="8">
        <f t="shared" si="11"/>
        <v>1916</v>
      </c>
      <c r="M18" s="8" t="s">
        <v>52</v>
      </c>
      <c r="N18" s="6">
        <v>0</v>
      </c>
      <c r="O18" s="6">
        <v>0</v>
      </c>
      <c r="P18" s="13">
        <f t="shared" ref="P18" si="20">N18*60+O18</f>
        <v>0</v>
      </c>
      <c r="Q18" s="42">
        <f t="shared" si="5"/>
        <v>31</v>
      </c>
      <c r="R18" s="8">
        <f t="shared" si="6"/>
        <v>56</v>
      </c>
      <c r="S18" s="14">
        <f t="shared" si="7"/>
        <v>1916</v>
      </c>
      <c r="T18" s="12">
        <f>RANK(S18,$S$9:S29,1)</f>
        <v>10</v>
      </c>
    </row>
    <row r="19" spans="1:21" ht="23">
      <c r="A19" s="5">
        <v>56</v>
      </c>
      <c r="B19" s="10" t="s">
        <v>83</v>
      </c>
      <c r="C19" s="10" t="s">
        <v>85</v>
      </c>
      <c r="D19" s="32">
        <v>7</v>
      </c>
      <c r="E19" s="32">
        <v>43</v>
      </c>
      <c r="F19" s="7">
        <f>D19*60+E19</f>
        <v>463</v>
      </c>
      <c r="G19" s="32">
        <v>39</v>
      </c>
      <c r="H19" s="32">
        <v>18</v>
      </c>
      <c r="I19" s="8">
        <f>G19*60+H19</f>
        <v>2358</v>
      </c>
      <c r="J19" s="8">
        <f>ROUNDDOWN(L19/60,0)</f>
        <v>31</v>
      </c>
      <c r="K19" s="8">
        <f>L19-(J19*60)</f>
        <v>35</v>
      </c>
      <c r="L19" s="8">
        <f>I19-F19</f>
        <v>1895</v>
      </c>
      <c r="M19" s="34" t="s">
        <v>52</v>
      </c>
      <c r="N19" s="6">
        <v>0</v>
      </c>
      <c r="O19" s="6">
        <v>0</v>
      </c>
      <c r="P19" s="13">
        <f>N19*60+O19</f>
        <v>0</v>
      </c>
      <c r="Q19" s="42">
        <f>ROUNDDOWN(S19/60, 0)</f>
        <v>31</v>
      </c>
      <c r="R19" s="8">
        <f>S19-(Q19*60)</f>
        <v>35</v>
      </c>
      <c r="S19" s="14">
        <f t="shared" si="7"/>
        <v>1895</v>
      </c>
      <c r="T19" s="12">
        <f>RANK(S19,$S$9:S32,1)</f>
        <v>9</v>
      </c>
    </row>
    <row r="20" spans="1:21" ht="23">
      <c r="A20" s="5">
        <v>57</v>
      </c>
      <c r="B20" s="10" t="s">
        <v>83</v>
      </c>
      <c r="C20" s="10" t="s">
        <v>93</v>
      </c>
      <c r="D20" s="6">
        <v>8</v>
      </c>
      <c r="E20" s="6">
        <v>9</v>
      </c>
      <c r="F20" s="7">
        <f>D20*60+E20</f>
        <v>489</v>
      </c>
      <c r="G20" s="6">
        <v>40</v>
      </c>
      <c r="H20" s="6">
        <v>8</v>
      </c>
      <c r="I20" s="8">
        <f>G20*60+H20</f>
        <v>2408</v>
      </c>
      <c r="J20" s="8">
        <f>ROUNDDOWN(L20/60,0)</f>
        <v>31</v>
      </c>
      <c r="K20" s="8">
        <f>L20-(J20*60)</f>
        <v>59</v>
      </c>
      <c r="L20" s="8">
        <f>I20-F20</f>
        <v>1919</v>
      </c>
      <c r="M20" s="34" t="s">
        <v>52</v>
      </c>
      <c r="N20" s="6">
        <v>0</v>
      </c>
      <c r="O20" s="6">
        <v>0</v>
      </c>
      <c r="P20" s="13">
        <f>N20*60+O20</f>
        <v>0</v>
      </c>
      <c r="Q20" s="42">
        <f>ROUNDDOWN(S20/60, 0)</f>
        <v>31</v>
      </c>
      <c r="R20" s="8">
        <f>S20-(Q20*60)</f>
        <v>59</v>
      </c>
      <c r="S20" s="14">
        <f t="shared" si="7"/>
        <v>1919</v>
      </c>
      <c r="T20" s="12">
        <f>RANK(S20,$S$9:S33,1)</f>
        <v>11</v>
      </c>
    </row>
    <row r="21" spans="1:21" ht="23">
      <c r="A21" s="5">
        <v>58</v>
      </c>
      <c r="B21" s="10" t="s">
        <v>72</v>
      </c>
      <c r="C21" s="10" t="s">
        <v>34</v>
      </c>
      <c r="D21" s="6">
        <v>8</v>
      </c>
      <c r="E21" s="6">
        <v>26</v>
      </c>
      <c r="F21" s="7">
        <f t="shared" si="8"/>
        <v>506</v>
      </c>
      <c r="G21" s="6">
        <v>40</v>
      </c>
      <c r="H21" s="6">
        <v>45</v>
      </c>
      <c r="I21" s="8">
        <f t="shared" si="3"/>
        <v>2445</v>
      </c>
      <c r="J21" s="8">
        <f t="shared" si="9"/>
        <v>32</v>
      </c>
      <c r="K21" s="8">
        <f t="shared" si="10"/>
        <v>19</v>
      </c>
      <c r="L21" s="8">
        <f t="shared" si="11"/>
        <v>1939</v>
      </c>
      <c r="M21" s="8">
        <v>44</v>
      </c>
      <c r="N21" s="6">
        <v>0</v>
      </c>
      <c r="O21" s="6">
        <v>0</v>
      </c>
      <c r="P21" s="13">
        <v>2.86</v>
      </c>
      <c r="Q21" s="42">
        <f t="shared" si="5"/>
        <v>32</v>
      </c>
      <c r="R21" s="8">
        <f t="shared" si="6"/>
        <v>16.1400000000001</v>
      </c>
      <c r="S21" s="14">
        <f>L21-P21</f>
        <v>1936.14</v>
      </c>
      <c r="T21" s="12">
        <f>RANK(S21,$S$9:S31,1)</f>
        <v>12</v>
      </c>
    </row>
    <row r="22" spans="1:21" ht="23">
      <c r="A22" s="5">
        <v>59</v>
      </c>
      <c r="B22" s="5" t="s">
        <v>40</v>
      </c>
      <c r="C22" s="5" t="s">
        <v>45</v>
      </c>
      <c r="D22" s="6">
        <v>8</v>
      </c>
      <c r="E22" s="6">
        <v>47</v>
      </c>
      <c r="F22" s="7">
        <f>D22*60+E22</f>
        <v>527</v>
      </c>
      <c r="G22" s="6">
        <v>38</v>
      </c>
      <c r="H22" s="6">
        <v>43</v>
      </c>
      <c r="I22" s="8">
        <f>G22*60+H22</f>
        <v>2323</v>
      </c>
      <c r="J22" s="8">
        <f>ROUNDDOWN(L22/60,0)</f>
        <v>29</v>
      </c>
      <c r="K22" s="8">
        <f>L22-(J22*60)</f>
        <v>56</v>
      </c>
      <c r="L22" s="8">
        <f>I22-F22</f>
        <v>1796</v>
      </c>
      <c r="M22" s="8">
        <v>62</v>
      </c>
      <c r="N22" s="6">
        <v>0</v>
      </c>
      <c r="O22" s="6">
        <v>0</v>
      </c>
      <c r="P22" s="13">
        <v>20.239999999999998</v>
      </c>
      <c r="Q22" s="42">
        <f>ROUNDDOWN(S22/60, 0)</f>
        <v>29</v>
      </c>
      <c r="R22" s="8">
        <f>S22-(Q22*60)</f>
        <v>35.759999999999991</v>
      </c>
      <c r="S22" s="14">
        <f t="shared" si="7"/>
        <v>1775.76</v>
      </c>
      <c r="T22" s="12">
        <f>RANK(S22,$S$9:S35,1)</f>
        <v>6</v>
      </c>
    </row>
    <row r="23" spans="1:21" ht="23">
      <c r="A23" s="49"/>
    </row>
    <row r="24" spans="1:21" ht="23">
      <c r="A24" s="49"/>
    </row>
    <row r="25" spans="1:21" ht="23">
      <c r="A25" s="49"/>
    </row>
    <row r="26" spans="1:21" ht="23">
      <c r="A26" s="49"/>
      <c r="D26" s="16"/>
      <c r="E26" s="16"/>
      <c r="F26" s="39"/>
      <c r="G26" s="16"/>
      <c r="H26" s="16"/>
      <c r="I26" s="16"/>
      <c r="J26" s="16"/>
      <c r="K26" s="16"/>
      <c r="L26" s="16"/>
      <c r="M26" s="16"/>
      <c r="N26" s="16"/>
      <c r="O26" s="16"/>
      <c r="P26" s="20"/>
      <c r="Q26" s="16"/>
      <c r="R26" s="16"/>
      <c r="S26" s="16"/>
      <c r="T26" s="21"/>
      <c r="U26" s="17"/>
    </row>
    <row r="27" spans="1:21" ht="23">
      <c r="A27" s="49"/>
      <c r="D27" s="16"/>
      <c r="E27" s="16"/>
      <c r="F27" s="39"/>
      <c r="G27" s="16"/>
      <c r="H27" s="16"/>
      <c r="I27" s="16"/>
      <c r="J27" s="16"/>
      <c r="K27" s="16"/>
      <c r="L27" s="16"/>
      <c r="M27" s="16"/>
      <c r="N27" s="16"/>
      <c r="O27" s="16"/>
      <c r="P27" s="20"/>
      <c r="Q27" s="16"/>
      <c r="R27" s="16"/>
      <c r="S27" s="16"/>
      <c r="T27" s="21"/>
      <c r="U27" s="17"/>
    </row>
    <row r="28" spans="1:21" ht="23">
      <c r="A28" s="49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23">
      <c r="A29" s="49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</sheetData>
  <mergeCells count="5">
    <mergeCell ref="D9:E9"/>
    <mergeCell ref="G9:H9"/>
    <mergeCell ref="J9:L9"/>
    <mergeCell ref="N9:P9"/>
    <mergeCell ref="Q9:S9"/>
  </mergeCells>
  <pageMargins left="0.70866141732283472" right="0.70866141732283472" top="0.74803149606299213" bottom="0.74803149606299213" header="0.31496062992125984" footer="0.31496062992125984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18"/>
  <sheetViews>
    <sheetView zoomScale="70" zoomScaleNormal="70" zoomScalePageLayoutView="70" workbookViewId="0">
      <selection activeCell="A9" sqref="A9:T11"/>
    </sheetView>
  </sheetViews>
  <sheetFormatPr baseColWidth="10" defaultColWidth="8.83203125" defaultRowHeight="14" x14ac:dyDescent="0"/>
  <cols>
    <col min="2" max="2" width="26.6640625" bestFit="1" customWidth="1"/>
    <col min="3" max="3" width="27.3320312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17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1" t="s">
        <v>3</v>
      </c>
      <c r="E9" s="71"/>
      <c r="F9" s="22" t="s">
        <v>4</v>
      </c>
      <c r="G9" s="71" t="s">
        <v>5</v>
      </c>
      <c r="H9" s="71"/>
      <c r="I9" s="22" t="s">
        <v>4</v>
      </c>
      <c r="J9" s="71" t="s">
        <v>6</v>
      </c>
      <c r="K9" s="71"/>
      <c r="L9" s="71"/>
      <c r="M9" s="22" t="s">
        <v>25</v>
      </c>
      <c r="N9" s="71" t="s">
        <v>7</v>
      </c>
      <c r="O9" s="71"/>
      <c r="P9" s="72"/>
      <c r="Q9" s="73" t="s">
        <v>8</v>
      </c>
      <c r="R9" s="74"/>
      <c r="S9" s="75"/>
      <c r="T9" s="44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46"/>
    </row>
    <row r="11" spans="1:20" ht="24" thickBot="1">
      <c r="A11" s="5">
        <v>60</v>
      </c>
      <c r="B11" s="5" t="s">
        <v>47</v>
      </c>
      <c r="C11" s="5" t="s">
        <v>105</v>
      </c>
      <c r="D11" s="6">
        <v>10</v>
      </c>
      <c r="E11" s="6">
        <v>48</v>
      </c>
      <c r="F11" s="7">
        <f>D11*60+E11</f>
        <v>648</v>
      </c>
      <c r="G11" s="6">
        <v>38</v>
      </c>
      <c r="H11" s="6">
        <v>15</v>
      </c>
      <c r="I11" s="8">
        <f>G11*60+H11</f>
        <v>2295</v>
      </c>
      <c r="J11" s="8">
        <f t="shared" ref="J11" si="0">ROUNDDOWN(L11/60,0)</f>
        <v>27</v>
      </c>
      <c r="K11" s="8">
        <f t="shared" ref="K11" si="1">L11-(J11*60)</f>
        <v>27</v>
      </c>
      <c r="L11" s="8">
        <f t="shared" ref="L11" si="2">I11-F11</f>
        <v>1647</v>
      </c>
      <c r="M11" s="8" t="s">
        <v>52</v>
      </c>
      <c r="N11" s="6">
        <v>0</v>
      </c>
      <c r="O11" s="6">
        <v>0</v>
      </c>
      <c r="P11" s="13">
        <f>N11*60+O11</f>
        <v>0</v>
      </c>
      <c r="Q11" s="61">
        <f>ROUNDDOWN(S11/60, 0)</f>
        <v>27</v>
      </c>
      <c r="R11" s="54">
        <f>S11-(Q11*60)</f>
        <v>27</v>
      </c>
      <c r="S11" s="56">
        <f>L11+P11</f>
        <v>1647</v>
      </c>
      <c r="T11" s="55">
        <f>RANK(S11,$S$9:S17,1)</f>
        <v>1</v>
      </c>
    </row>
    <row r="12" spans="1:20" ht="23">
      <c r="A12" s="38"/>
      <c r="B12" s="38"/>
      <c r="C12" s="38"/>
      <c r="D12" s="16"/>
      <c r="E12" s="16"/>
      <c r="F12" s="39"/>
      <c r="G12" s="16"/>
      <c r="H12" s="16"/>
      <c r="I12" s="16"/>
      <c r="J12" s="16"/>
      <c r="K12" s="16"/>
      <c r="L12" s="16"/>
      <c r="M12" s="16"/>
      <c r="N12" s="16"/>
      <c r="O12" s="16"/>
      <c r="P12" s="20"/>
      <c r="Q12" s="16"/>
      <c r="R12" s="16"/>
      <c r="S12" s="16"/>
      <c r="T12" s="21"/>
    </row>
    <row r="13" spans="1:20" ht="23">
      <c r="A13" s="38"/>
      <c r="B13" s="38"/>
      <c r="C13" s="38"/>
      <c r="D13" s="16"/>
      <c r="E13" s="16"/>
      <c r="F13" s="39"/>
      <c r="G13" s="16"/>
      <c r="H13" s="16"/>
      <c r="I13" s="16"/>
      <c r="J13" s="16"/>
      <c r="K13" s="16"/>
      <c r="L13" s="16"/>
      <c r="M13" s="16"/>
      <c r="N13" s="16"/>
      <c r="O13" s="16"/>
      <c r="P13" s="20"/>
      <c r="Q13" s="16"/>
      <c r="R13" s="16"/>
      <c r="S13" s="16"/>
      <c r="T13" s="21"/>
    </row>
    <row r="14" spans="1:20" ht="23">
      <c r="A14" s="38"/>
      <c r="B14" s="38"/>
      <c r="C14" s="38"/>
      <c r="D14" s="16"/>
      <c r="E14" s="16"/>
      <c r="F14" s="39"/>
      <c r="G14" s="16"/>
      <c r="H14" s="16"/>
      <c r="I14" s="16"/>
      <c r="J14" s="16"/>
      <c r="K14" s="16"/>
      <c r="L14" s="16"/>
      <c r="M14" s="16"/>
      <c r="N14" s="16"/>
      <c r="O14" s="16"/>
      <c r="P14" s="20"/>
      <c r="Q14" s="16"/>
      <c r="R14" s="16"/>
      <c r="S14" s="16"/>
      <c r="T14" s="21"/>
    </row>
    <row r="15" spans="1:20" ht="23">
      <c r="A15" s="38"/>
      <c r="B15" s="38"/>
      <c r="C15" s="38"/>
      <c r="D15" s="16"/>
      <c r="E15" s="16"/>
      <c r="F15" s="39"/>
      <c r="G15" s="16"/>
      <c r="H15" s="16"/>
      <c r="I15" s="16"/>
      <c r="J15" s="16"/>
      <c r="K15" s="16"/>
      <c r="L15" s="16"/>
      <c r="M15" s="16"/>
      <c r="N15" s="16"/>
      <c r="O15" s="16"/>
      <c r="P15" s="20"/>
      <c r="Q15" s="16"/>
      <c r="R15" s="16"/>
      <c r="S15" s="16"/>
      <c r="T15" s="21"/>
    </row>
    <row r="16" spans="1:20" ht="23">
      <c r="A16" s="38"/>
      <c r="B16" s="38"/>
      <c r="C16" s="38"/>
      <c r="D16" s="16"/>
      <c r="E16" s="16"/>
      <c r="F16" s="39"/>
      <c r="G16" s="16"/>
      <c r="H16" s="16"/>
      <c r="I16" s="16"/>
      <c r="J16" s="16"/>
      <c r="K16" s="16"/>
      <c r="L16" s="16"/>
      <c r="M16" s="16"/>
      <c r="N16" s="16"/>
      <c r="O16" s="16"/>
      <c r="P16" s="20"/>
      <c r="Q16" s="16"/>
      <c r="R16" s="16"/>
      <c r="S16" s="16"/>
      <c r="T16" s="21"/>
    </row>
    <row r="17" spans="1:20" ht="23">
      <c r="A17" s="38"/>
      <c r="B17" s="38"/>
      <c r="C17" s="38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21"/>
    </row>
    <row r="18" spans="1:20" ht="23">
      <c r="A18" s="38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</row>
  </sheetData>
  <mergeCells count="5">
    <mergeCell ref="D9:E9"/>
    <mergeCell ref="G9:H9"/>
    <mergeCell ref="J9:L9"/>
    <mergeCell ref="N9:P9"/>
    <mergeCell ref="Q9:S9"/>
  </mergeCells>
  <pageMargins left="0.70866141732283472" right="0.70866141732283472" top="0.74803149606299213" bottom="0.74803149606299213" header="0.31496062992125984" footer="0.31496062992125984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18"/>
  <sheetViews>
    <sheetView zoomScale="70" zoomScaleNormal="70" zoomScalePageLayoutView="70" workbookViewId="0">
      <selection activeCell="E22" sqref="E22"/>
    </sheetView>
  </sheetViews>
  <sheetFormatPr baseColWidth="10" defaultColWidth="8.83203125" defaultRowHeight="14" x14ac:dyDescent="0"/>
  <cols>
    <col min="3" max="3" width="27.3320312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18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1" t="s">
        <v>3</v>
      </c>
      <c r="E9" s="71"/>
      <c r="F9" s="22" t="s">
        <v>4</v>
      </c>
      <c r="G9" s="71" t="s">
        <v>5</v>
      </c>
      <c r="H9" s="71"/>
      <c r="I9" s="22" t="s">
        <v>4</v>
      </c>
      <c r="J9" s="71" t="s">
        <v>6</v>
      </c>
      <c r="K9" s="71"/>
      <c r="L9" s="71"/>
      <c r="M9" s="22" t="s">
        <v>25</v>
      </c>
      <c r="N9" s="71" t="s">
        <v>7</v>
      </c>
      <c r="O9" s="71"/>
      <c r="P9" s="72"/>
      <c r="Q9" s="73" t="s">
        <v>8</v>
      </c>
      <c r="R9" s="74"/>
      <c r="S9" s="75"/>
      <c r="T9" s="57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58"/>
    </row>
    <row r="11" spans="1:20" ht="23">
      <c r="A11" s="5">
        <v>61</v>
      </c>
      <c r="B11" s="68" t="s">
        <v>113</v>
      </c>
      <c r="C11" s="5" t="s">
        <v>61</v>
      </c>
      <c r="D11" s="6">
        <v>11</v>
      </c>
      <c r="E11" s="6">
        <v>22</v>
      </c>
      <c r="F11" s="7">
        <f>D11*60+E11</f>
        <v>682</v>
      </c>
      <c r="G11" s="6">
        <v>39</v>
      </c>
      <c r="H11" s="6">
        <v>23</v>
      </c>
      <c r="I11" s="8">
        <f>G11*60+H11</f>
        <v>2363</v>
      </c>
      <c r="J11" s="8">
        <f t="shared" ref="J11:J12" si="0">ROUNDDOWN(L11/60,0)</f>
        <v>28</v>
      </c>
      <c r="K11" s="8">
        <f t="shared" ref="K11:K12" si="1">L11-(J11*60)</f>
        <v>1</v>
      </c>
      <c r="L11" s="8">
        <f t="shared" ref="L11:L12" si="2">I11-F11</f>
        <v>1681</v>
      </c>
      <c r="M11" s="8">
        <v>42</v>
      </c>
      <c r="N11" s="6">
        <v>0</v>
      </c>
      <c r="O11" s="6">
        <v>0</v>
      </c>
      <c r="P11" s="13">
        <v>3.51</v>
      </c>
      <c r="Q11" s="42">
        <f>ROUNDDOWN(S11/60, 0)</f>
        <v>27</v>
      </c>
      <c r="R11" s="8">
        <f>S11-(Q11*60)</f>
        <v>57.490000000000009</v>
      </c>
      <c r="S11" s="14">
        <f>L11-P11</f>
        <v>1677.49</v>
      </c>
      <c r="T11" s="59">
        <f>RANK(S11,$S$9:S17,1)</f>
        <v>2</v>
      </c>
    </row>
    <row r="12" spans="1:20" ht="23">
      <c r="A12" s="5">
        <v>62</v>
      </c>
      <c r="B12" s="5" t="s">
        <v>79</v>
      </c>
      <c r="C12" s="5" t="s">
        <v>46</v>
      </c>
      <c r="D12" s="6">
        <v>11</v>
      </c>
      <c r="E12" s="6">
        <v>57</v>
      </c>
      <c r="F12" s="7">
        <f>D12*60+E12</f>
        <v>717</v>
      </c>
      <c r="G12" s="6">
        <v>40</v>
      </c>
      <c r="H12" s="6">
        <v>15</v>
      </c>
      <c r="I12" s="8">
        <f t="shared" ref="I12:I14" si="3">G12*60+H12</f>
        <v>2415</v>
      </c>
      <c r="J12" s="8">
        <f t="shared" si="0"/>
        <v>28</v>
      </c>
      <c r="K12" s="8">
        <f t="shared" si="1"/>
        <v>18</v>
      </c>
      <c r="L12" s="8">
        <f t="shared" si="2"/>
        <v>1698</v>
      </c>
      <c r="M12" s="8">
        <v>53</v>
      </c>
      <c r="N12" s="6">
        <v>0</v>
      </c>
      <c r="O12" s="6">
        <v>0</v>
      </c>
      <c r="P12" s="13">
        <v>11</v>
      </c>
      <c r="Q12" s="42">
        <f t="shared" ref="Q12" si="4">ROUNDDOWN(S12/60, 0)</f>
        <v>28</v>
      </c>
      <c r="R12" s="8">
        <f t="shared" ref="R12" si="5">S12-(Q12*60)</f>
        <v>7</v>
      </c>
      <c r="S12" s="14">
        <f t="shared" ref="S12:S14" si="6">L12-P12</f>
        <v>1687</v>
      </c>
      <c r="T12" s="59">
        <f>RANK(S12,$S$9:S18,1)</f>
        <v>3</v>
      </c>
    </row>
    <row r="13" spans="1:20" ht="23">
      <c r="A13" s="10">
        <v>63</v>
      </c>
      <c r="B13" s="10" t="s">
        <v>62</v>
      </c>
      <c r="C13" s="10" t="s">
        <v>69</v>
      </c>
      <c r="D13" s="11">
        <v>12</v>
      </c>
      <c r="E13" s="11">
        <v>23</v>
      </c>
      <c r="F13" s="7">
        <f>D13*60+E13</f>
        <v>743</v>
      </c>
      <c r="G13" s="11">
        <v>42</v>
      </c>
      <c r="H13" s="11">
        <v>43</v>
      </c>
      <c r="I13" s="8">
        <f>G13*60+H13</f>
        <v>2563</v>
      </c>
      <c r="J13" s="8">
        <f t="shared" ref="J13:J14" si="7">ROUNDDOWN(L13/60,0)</f>
        <v>30</v>
      </c>
      <c r="K13" s="8">
        <f t="shared" ref="K13:K14" si="8">L13-(J13*60)</f>
        <v>20</v>
      </c>
      <c r="L13" s="8">
        <f t="shared" ref="L13:L14" si="9">I13-F13</f>
        <v>1820</v>
      </c>
      <c r="M13" s="8">
        <v>59</v>
      </c>
      <c r="N13" s="6">
        <v>0</v>
      </c>
      <c r="O13" s="6">
        <v>0</v>
      </c>
      <c r="P13" s="13">
        <v>22.23</v>
      </c>
      <c r="Q13" s="42">
        <f>ROUNDDOWN(S13/60, 0)</f>
        <v>29</v>
      </c>
      <c r="R13" s="8">
        <f>S13-(Q13*60)</f>
        <v>57.769999999999982</v>
      </c>
      <c r="S13" s="14">
        <f t="shared" si="6"/>
        <v>1797.77</v>
      </c>
      <c r="T13" s="59">
        <f>RANK(S13,$S$9:S19,1)</f>
        <v>4</v>
      </c>
    </row>
    <row r="14" spans="1:20" ht="23">
      <c r="A14" s="10">
        <v>64</v>
      </c>
      <c r="B14" s="10" t="s">
        <v>62</v>
      </c>
      <c r="C14" s="10" t="s">
        <v>70</v>
      </c>
      <c r="D14" s="11">
        <v>13</v>
      </c>
      <c r="E14" s="11">
        <v>56</v>
      </c>
      <c r="F14" s="7">
        <f>D14*60+E14</f>
        <v>836</v>
      </c>
      <c r="G14" s="11">
        <v>41</v>
      </c>
      <c r="H14" s="11">
        <v>44</v>
      </c>
      <c r="I14" s="8">
        <f t="shared" si="3"/>
        <v>2504</v>
      </c>
      <c r="J14" s="8">
        <f t="shared" si="7"/>
        <v>27</v>
      </c>
      <c r="K14" s="8">
        <f t="shared" si="8"/>
        <v>48</v>
      </c>
      <c r="L14" s="8">
        <f t="shared" si="9"/>
        <v>1668</v>
      </c>
      <c r="M14" s="8">
        <v>40</v>
      </c>
      <c r="N14" s="6">
        <v>0</v>
      </c>
      <c r="O14" s="6">
        <v>0</v>
      </c>
      <c r="P14" s="13">
        <v>3.04</v>
      </c>
      <c r="Q14" s="42">
        <f t="shared" ref="Q14" si="10">ROUNDDOWN(S14/60, 0)</f>
        <v>27</v>
      </c>
      <c r="R14" s="8">
        <f t="shared" ref="R14" si="11">S14-(Q14*60)</f>
        <v>44.960000000000036</v>
      </c>
      <c r="S14" s="14">
        <f t="shared" si="6"/>
        <v>1664.96</v>
      </c>
      <c r="T14" s="59">
        <f>RANK(S14,$S$9:S20,1)</f>
        <v>1</v>
      </c>
    </row>
    <row r="15" spans="1:20" ht="23">
      <c r="A15" s="38"/>
      <c r="B15" s="38"/>
      <c r="C15" s="38"/>
      <c r="D15" s="16"/>
      <c r="E15" s="16"/>
      <c r="F15" s="39"/>
      <c r="G15" s="16"/>
      <c r="H15" s="16"/>
      <c r="I15" s="16"/>
      <c r="J15" s="16"/>
      <c r="K15" s="16"/>
      <c r="L15" s="16"/>
      <c r="M15" s="16"/>
      <c r="N15" s="16"/>
      <c r="O15" s="16"/>
      <c r="P15" s="20"/>
      <c r="Q15" s="16"/>
      <c r="R15" s="16"/>
      <c r="S15" s="16"/>
      <c r="T15" s="21"/>
    </row>
    <row r="16" spans="1:20" ht="23">
      <c r="A16" s="38"/>
      <c r="B16" s="38"/>
      <c r="C16" s="38"/>
      <c r="D16" s="16"/>
      <c r="E16" s="16"/>
      <c r="F16" s="39"/>
      <c r="G16" s="16"/>
      <c r="H16" s="16"/>
      <c r="I16" s="16"/>
      <c r="J16" s="16"/>
      <c r="K16" s="16"/>
      <c r="L16" s="16"/>
      <c r="M16" s="16"/>
      <c r="N16" s="16"/>
      <c r="O16" s="16"/>
      <c r="P16" s="20"/>
      <c r="Q16" s="16"/>
      <c r="R16" s="16"/>
      <c r="S16" s="16"/>
      <c r="T16" s="21"/>
    </row>
    <row r="17" spans="1:20" ht="23">
      <c r="A17" s="38"/>
      <c r="B17" s="38"/>
      <c r="C17" s="38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21"/>
    </row>
    <row r="18" spans="1:20" ht="23">
      <c r="A18" s="38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</row>
  </sheetData>
  <mergeCells count="5">
    <mergeCell ref="D9:E9"/>
    <mergeCell ref="G9:H9"/>
    <mergeCell ref="J9:L9"/>
    <mergeCell ref="N9:P9"/>
    <mergeCell ref="Q9:S9"/>
  </mergeCells>
  <pageMargins left="0.70866141732283472" right="0.70866141732283472" top="0.74803149606299213" bottom="0.74803149606299213" header="0.31496062992125984" footer="0.31496062992125984"/>
  <pageSetup scale="52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18"/>
  <sheetViews>
    <sheetView zoomScale="70" zoomScaleNormal="70" zoomScalePageLayoutView="70" workbookViewId="0">
      <selection activeCell="A9" sqref="A9:T13"/>
    </sheetView>
  </sheetViews>
  <sheetFormatPr baseColWidth="10" defaultColWidth="8.83203125" defaultRowHeight="14" x14ac:dyDescent="0"/>
  <cols>
    <col min="2" max="2" width="26.6640625" bestFit="1" customWidth="1"/>
    <col min="3" max="3" width="27.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99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1" t="s">
        <v>3</v>
      </c>
      <c r="E9" s="71"/>
      <c r="F9" s="22" t="s">
        <v>4</v>
      </c>
      <c r="G9" s="71" t="s">
        <v>5</v>
      </c>
      <c r="H9" s="71"/>
      <c r="I9" s="22" t="s">
        <v>4</v>
      </c>
      <c r="J9" s="71" t="s">
        <v>6</v>
      </c>
      <c r="K9" s="71"/>
      <c r="L9" s="71"/>
      <c r="M9" s="22" t="s">
        <v>25</v>
      </c>
      <c r="N9" s="71" t="s">
        <v>7</v>
      </c>
      <c r="O9" s="71"/>
      <c r="P9" s="72"/>
      <c r="Q9" s="73" t="s">
        <v>8</v>
      </c>
      <c r="R9" s="74"/>
      <c r="S9" s="75"/>
      <c r="T9" s="57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58"/>
    </row>
    <row r="11" spans="1:20" ht="23">
      <c r="A11" s="5">
        <v>65</v>
      </c>
      <c r="B11" s="5" t="s">
        <v>72</v>
      </c>
      <c r="C11" s="5" t="s">
        <v>35</v>
      </c>
      <c r="D11" s="6">
        <v>14</v>
      </c>
      <c r="E11" s="6">
        <v>8</v>
      </c>
      <c r="F11" s="7">
        <f>D11*60+E11</f>
        <v>848</v>
      </c>
      <c r="G11" s="6">
        <v>42</v>
      </c>
      <c r="H11" s="6">
        <v>58</v>
      </c>
      <c r="I11" s="8">
        <f>G11*60+H11</f>
        <v>2578</v>
      </c>
      <c r="J11" s="8">
        <f t="shared" ref="J11:J13" si="0">ROUNDDOWN(L11/60,0)</f>
        <v>28</v>
      </c>
      <c r="K11" s="8">
        <f t="shared" ref="K11:K13" si="1">L11-(J11*60)</f>
        <v>50</v>
      </c>
      <c r="L11" s="8">
        <f t="shared" ref="L11:L13" si="2">I11-F11</f>
        <v>1730</v>
      </c>
      <c r="M11" s="8">
        <v>28</v>
      </c>
      <c r="N11" s="6">
        <v>0</v>
      </c>
      <c r="O11" s="6">
        <v>0</v>
      </c>
      <c r="P11" s="13">
        <v>0.26</v>
      </c>
      <c r="Q11" s="42">
        <f>ROUNDDOWN(S11/60, 0)</f>
        <v>28</v>
      </c>
      <c r="R11" s="8">
        <f>S11-(Q11*60)</f>
        <v>49.740000000000009</v>
      </c>
      <c r="S11" s="14">
        <f t="shared" ref="S11:S13" si="3">L11-P11</f>
        <v>1729.74</v>
      </c>
      <c r="T11" s="59">
        <f>RANK(S11,$S$9:S17,1)</f>
        <v>3</v>
      </c>
    </row>
    <row r="12" spans="1:20" ht="23">
      <c r="A12" s="5">
        <v>66</v>
      </c>
      <c r="B12" s="5" t="s">
        <v>72</v>
      </c>
      <c r="C12" s="5" t="s">
        <v>36</v>
      </c>
      <c r="D12" s="6">
        <v>14</v>
      </c>
      <c r="E12" s="6">
        <v>31</v>
      </c>
      <c r="F12" s="7">
        <f>D12*60+E12</f>
        <v>871</v>
      </c>
      <c r="G12" s="6">
        <v>42</v>
      </c>
      <c r="H12" s="6">
        <v>19</v>
      </c>
      <c r="I12" s="8">
        <f t="shared" ref="I12:I13" si="4">G12*60+H12</f>
        <v>2539</v>
      </c>
      <c r="J12" s="8">
        <f t="shared" si="0"/>
        <v>27</v>
      </c>
      <c r="K12" s="8">
        <f t="shared" si="1"/>
        <v>48</v>
      </c>
      <c r="L12" s="8">
        <f t="shared" si="2"/>
        <v>1668</v>
      </c>
      <c r="M12" s="8">
        <v>38</v>
      </c>
      <c r="N12" s="6">
        <v>0</v>
      </c>
      <c r="O12" s="6">
        <v>0</v>
      </c>
      <c r="P12" s="13">
        <v>2.9</v>
      </c>
      <c r="Q12" s="42">
        <f t="shared" ref="Q12:Q13" si="5">ROUNDDOWN(S12/60, 0)</f>
        <v>27</v>
      </c>
      <c r="R12" s="8">
        <f t="shared" ref="R12:R13" si="6">S12-(Q12*60)</f>
        <v>45.099999999999909</v>
      </c>
      <c r="S12" s="14">
        <f t="shared" si="3"/>
        <v>1665.1</v>
      </c>
      <c r="T12" s="59">
        <f>RANK(S12,$S$9:S18,1)</f>
        <v>2</v>
      </c>
    </row>
    <row r="13" spans="1:20" ht="24" thickBot="1">
      <c r="A13" s="5">
        <v>67</v>
      </c>
      <c r="B13" s="5" t="s">
        <v>72</v>
      </c>
      <c r="C13" s="5" t="s">
        <v>37</v>
      </c>
      <c r="D13" s="6">
        <v>14</v>
      </c>
      <c r="E13" s="6">
        <v>53</v>
      </c>
      <c r="F13" s="7">
        <f t="shared" ref="F13" si="7">D13*60+E13</f>
        <v>893</v>
      </c>
      <c r="G13" s="6">
        <v>41</v>
      </c>
      <c r="H13" s="6">
        <v>39</v>
      </c>
      <c r="I13" s="8">
        <f t="shared" si="4"/>
        <v>2499</v>
      </c>
      <c r="J13" s="8">
        <f t="shared" si="0"/>
        <v>26</v>
      </c>
      <c r="K13" s="8">
        <f t="shared" si="1"/>
        <v>46</v>
      </c>
      <c r="L13" s="8">
        <f t="shared" si="2"/>
        <v>1606</v>
      </c>
      <c r="M13" s="8">
        <v>39</v>
      </c>
      <c r="N13" s="6">
        <v>0</v>
      </c>
      <c r="O13" s="6">
        <v>0</v>
      </c>
      <c r="P13" s="13">
        <v>3.17</v>
      </c>
      <c r="Q13" s="61">
        <f t="shared" si="5"/>
        <v>26</v>
      </c>
      <c r="R13" s="54">
        <f t="shared" si="6"/>
        <v>42.829999999999927</v>
      </c>
      <c r="S13" s="14">
        <f t="shared" si="3"/>
        <v>1602.83</v>
      </c>
      <c r="T13" s="60">
        <f>RANK(S13,$S$9:S19,1)</f>
        <v>1</v>
      </c>
    </row>
    <row r="14" spans="1:20" ht="23">
      <c r="A14" s="38"/>
      <c r="B14" s="38"/>
      <c r="C14" s="38"/>
      <c r="D14" s="16"/>
      <c r="E14" s="16"/>
      <c r="F14" s="39"/>
      <c r="G14" s="16"/>
      <c r="H14" s="16"/>
      <c r="I14" s="16"/>
      <c r="J14" s="16"/>
      <c r="K14" s="16"/>
      <c r="L14" s="16"/>
      <c r="M14" s="16"/>
      <c r="N14" s="16"/>
      <c r="O14" s="16"/>
      <c r="P14" s="20"/>
      <c r="Q14" s="16"/>
      <c r="R14" s="16"/>
      <c r="S14" s="16"/>
      <c r="T14" s="21"/>
    </row>
    <row r="15" spans="1:20" ht="23">
      <c r="A15" s="38"/>
      <c r="B15" s="38"/>
      <c r="C15" s="38"/>
      <c r="D15" s="16"/>
      <c r="E15" s="16"/>
      <c r="F15" s="39"/>
      <c r="G15" s="16"/>
      <c r="H15" s="16"/>
      <c r="I15" s="16"/>
      <c r="J15" s="16"/>
      <c r="K15" s="16"/>
      <c r="L15" s="16"/>
      <c r="M15" s="16"/>
      <c r="N15" s="16"/>
      <c r="O15" s="16"/>
      <c r="P15" s="20"/>
      <c r="Q15" s="16"/>
      <c r="R15" s="16"/>
      <c r="S15" s="16"/>
      <c r="T15" s="21"/>
    </row>
    <row r="16" spans="1:20" ht="23">
      <c r="A16" s="38"/>
      <c r="B16" s="38"/>
      <c r="C16" s="38"/>
      <c r="D16" s="16"/>
      <c r="E16" s="16"/>
      <c r="F16" s="39"/>
      <c r="G16" s="16"/>
      <c r="H16" s="16"/>
      <c r="I16" s="16"/>
      <c r="J16" s="16"/>
      <c r="K16" s="16"/>
      <c r="L16" s="16"/>
      <c r="M16" s="16"/>
      <c r="N16" s="16"/>
      <c r="O16" s="16"/>
      <c r="P16" s="20"/>
      <c r="Q16" s="16"/>
      <c r="R16" s="16"/>
      <c r="S16" s="16"/>
      <c r="T16" s="21"/>
    </row>
    <row r="17" spans="1:20" ht="23">
      <c r="A17" s="38"/>
      <c r="B17" s="38"/>
      <c r="C17" s="38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21"/>
    </row>
    <row r="18" spans="1:20" ht="23">
      <c r="A18" s="38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</row>
  </sheetData>
  <mergeCells count="5">
    <mergeCell ref="D9:E9"/>
    <mergeCell ref="G9:H9"/>
    <mergeCell ref="J9:L9"/>
    <mergeCell ref="N9:P9"/>
    <mergeCell ref="Q9:S9"/>
  </mergeCells>
  <pageMargins left="0.70866141732283472" right="0.70866141732283472" top="0.74803149606299213" bottom="0.74803149606299213" header="0.31496062992125984" footer="0.31496062992125984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U15"/>
  <sheetViews>
    <sheetView zoomScale="70" zoomScaleNormal="70" zoomScalePageLayoutView="70" workbookViewId="0">
      <selection activeCell="A9" sqref="A9:T12"/>
    </sheetView>
  </sheetViews>
  <sheetFormatPr baseColWidth="10" defaultColWidth="8.83203125" defaultRowHeight="14" x14ac:dyDescent="0"/>
  <cols>
    <col min="2" max="2" width="26.6640625" bestFit="1" customWidth="1"/>
    <col min="3" max="3" width="24.5" bestFit="1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1" ht="36">
      <c r="A7" s="15" t="s">
        <v>109</v>
      </c>
      <c r="B7" s="15"/>
    </row>
    <row r="8" spans="1:21" ht="15" thickBot="1"/>
    <row r="9" spans="1:21" ht="25">
      <c r="A9" s="1" t="s">
        <v>1</v>
      </c>
      <c r="B9" s="1" t="s">
        <v>26</v>
      </c>
      <c r="C9" s="47" t="s">
        <v>2</v>
      </c>
      <c r="D9" s="71" t="s">
        <v>3</v>
      </c>
      <c r="E9" s="71"/>
      <c r="F9" s="30" t="s">
        <v>4</v>
      </c>
      <c r="G9" s="71" t="s">
        <v>5</v>
      </c>
      <c r="H9" s="71"/>
      <c r="I9" s="30" t="s">
        <v>4</v>
      </c>
      <c r="J9" s="71" t="s">
        <v>6</v>
      </c>
      <c r="K9" s="71"/>
      <c r="L9" s="71"/>
      <c r="M9" s="30" t="s">
        <v>25</v>
      </c>
      <c r="N9" s="71" t="s">
        <v>7</v>
      </c>
      <c r="O9" s="71"/>
      <c r="P9" s="72"/>
      <c r="Q9" s="73" t="s">
        <v>8</v>
      </c>
      <c r="R9" s="74"/>
      <c r="S9" s="75"/>
      <c r="T9" s="44" t="s">
        <v>9</v>
      </c>
    </row>
    <row r="10" spans="1:21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46"/>
    </row>
    <row r="11" spans="1:21" ht="24" thickBot="1">
      <c r="A11" s="31">
        <v>70</v>
      </c>
      <c r="B11" s="31" t="s">
        <v>72</v>
      </c>
      <c r="C11" s="31" t="s">
        <v>35</v>
      </c>
      <c r="D11" s="32">
        <v>0</v>
      </c>
      <c r="E11" s="32">
        <v>0</v>
      </c>
      <c r="F11" s="33">
        <f>D11*60+E11</f>
        <v>0</v>
      </c>
      <c r="G11" s="32">
        <v>27</v>
      </c>
      <c r="H11" s="32">
        <v>6.31</v>
      </c>
      <c r="I11" s="34">
        <f>G11*60+H11</f>
        <v>1626.31</v>
      </c>
      <c r="J11" s="34">
        <f t="shared" ref="J11:J12" si="0">ROUNDDOWN(L11/60,0)</f>
        <v>27</v>
      </c>
      <c r="K11" s="34">
        <f t="shared" ref="K11:K12" si="1">L11-(J11*60)</f>
        <v>6.3099999999999454</v>
      </c>
      <c r="L11" s="34">
        <f t="shared" ref="L11:L12" si="2">I11-F11</f>
        <v>1626.31</v>
      </c>
      <c r="M11" s="34">
        <v>37</v>
      </c>
      <c r="N11" s="32">
        <v>0</v>
      </c>
      <c r="O11" s="32">
        <v>0</v>
      </c>
      <c r="P11" s="35">
        <f>N11*60+O11</f>
        <v>0</v>
      </c>
      <c r="Q11" s="43">
        <f>ROUNDDOWN(S11/60, 0)</f>
        <v>27</v>
      </c>
      <c r="R11" s="34">
        <f>S11-(Q11*60)</f>
        <v>6.3099999999999454</v>
      </c>
      <c r="S11" s="36">
        <f>L11+P11</f>
        <v>1626.31</v>
      </c>
      <c r="T11" s="55">
        <f>RANK(S11,$S$11:S12,1)</f>
        <v>2</v>
      </c>
      <c r="U11" s="50"/>
    </row>
    <row r="12" spans="1:21" ht="24" thickBot="1">
      <c r="A12" s="10">
        <v>71</v>
      </c>
      <c r="B12" s="10" t="s">
        <v>47</v>
      </c>
      <c r="C12" s="5" t="s">
        <v>112</v>
      </c>
      <c r="D12" s="6">
        <v>0</v>
      </c>
      <c r="E12" s="6">
        <v>33.44</v>
      </c>
      <c r="F12" s="7">
        <f>D12*60+E12</f>
        <v>33.44</v>
      </c>
      <c r="G12" s="6">
        <v>26</v>
      </c>
      <c r="H12" s="6">
        <v>58.62</v>
      </c>
      <c r="I12" s="8">
        <f>G12*60+H12</f>
        <v>1618.62</v>
      </c>
      <c r="J12" s="8">
        <f t="shared" si="0"/>
        <v>26</v>
      </c>
      <c r="K12" s="8">
        <f t="shared" si="1"/>
        <v>25.179999999999836</v>
      </c>
      <c r="L12" s="8">
        <f t="shared" si="2"/>
        <v>1585.1799999999998</v>
      </c>
      <c r="M12" s="8" t="s">
        <v>52</v>
      </c>
      <c r="N12" s="6">
        <v>0</v>
      </c>
      <c r="O12" s="6">
        <v>0</v>
      </c>
      <c r="P12" s="13">
        <f>N12*60+O12</f>
        <v>0</v>
      </c>
      <c r="Q12" s="61">
        <f>ROUNDDOWN(S12/60, 0)</f>
        <v>26</v>
      </c>
      <c r="R12" s="54">
        <f>S12-(Q12*60)</f>
        <v>25.179999999999836</v>
      </c>
      <c r="S12" s="56">
        <f>L12+P12</f>
        <v>1585.1799999999998</v>
      </c>
      <c r="T12" s="55">
        <f>RANK(S12,$S$11:S12,1)</f>
        <v>1</v>
      </c>
      <c r="U12" s="17"/>
    </row>
    <row r="13" spans="1:21" ht="23">
      <c r="A13" s="38"/>
      <c r="B13" s="38"/>
      <c r="C13" s="38"/>
      <c r="D13" s="16"/>
      <c r="E13" s="16"/>
      <c r="F13" s="39"/>
      <c r="G13" s="16"/>
      <c r="H13" s="16"/>
      <c r="I13" s="16"/>
      <c r="J13" s="16"/>
      <c r="K13" s="16"/>
      <c r="L13" s="16"/>
      <c r="M13" s="16"/>
      <c r="N13" s="16"/>
      <c r="O13" s="16"/>
      <c r="P13" s="20"/>
      <c r="Q13" s="16"/>
      <c r="R13" s="16"/>
      <c r="S13" s="16"/>
      <c r="T13" s="21"/>
    </row>
    <row r="14" spans="1:21" ht="23">
      <c r="A14" s="38"/>
      <c r="B14" s="38"/>
      <c r="C14" s="38"/>
      <c r="D14" s="16"/>
      <c r="E14" s="16"/>
      <c r="F14" s="39"/>
      <c r="G14" s="16"/>
      <c r="H14" s="16"/>
      <c r="I14" s="16"/>
      <c r="J14" s="16"/>
      <c r="K14" s="16"/>
      <c r="L14" s="16"/>
      <c r="M14" s="16"/>
      <c r="N14" s="16"/>
      <c r="O14" s="16"/>
      <c r="P14" s="20"/>
      <c r="Q14" s="16"/>
      <c r="R14" s="16"/>
      <c r="S14" s="16"/>
      <c r="T14" s="21"/>
    </row>
    <row r="15" spans="1:21" ht="23">
      <c r="A15" s="38"/>
      <c r="B15" s="17"/>
      <c r="C15" s="17"/>
      <c r="D15" s="16"/>
      <c r="E15" s="16"/>
      <c r="F15" s="39"/>
      <c r="G15" s="16"/>
      <c r="H15" s="16"/>
      <c r="I15" s="16"/>
      <c r="J15" s="16"/>
      <c r="K15" s="16"/>
      <c r="L15" s="16"/>
      <c r="M15" s="17"/>
      <c r="N15" s="16"/>
      <c r="O15" s="16"/>
      <c r="P15" s="20"/>
      <c r="Q15" s="16"/>
      <c r="R15" s="16"/>
      <c r="S15" s="16"/>
      <c r="T15" s="21"/>
    </row>
  </sheetData>
  <mergeCells count="5">
    <mergeCell ref="D9:E9"/>
    <mergeCell ref="G9:H9"/>
    <mergeCell ref="J9:L9"/>
    <mergeCell ref="N9:P9"/>
    <mergeCell ref="Q9:S9"/>
  </mergeCells>
  <pageMargins left="0.7" right="0.7" top="0.75" bottom="0.75" header="0.3" footer="0.3"/>
  <pageSetup scale="4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15"/>
  <sheetViews>
    <sheetView zoomScale="70" zoomScaleNormal="70" zoomScalePageLayoutView="70" workbookViewId="0">
      <selection activeCell="J27" sqref="J27"/>
    </sheetView>
  </sheetViews>
  <sheetFormatPr baseColWidth="10" defaultColWidth="8.83203125" defaultRowHeight="14" x14ac:dyDescent="0"/>
  <cols>
    <col min="2" max="2" width="10.33203125" bestFit="1" customWidth="1"/>
    <col min="3" max="3" width="16.5" bestFit="1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110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1" t="s">
        <v>3</v>
      </c>
      <c r="E9" s="71"/>
      <c r="F9" s="30" t="s">
        <v>4</v>
      </c>
      <c r="G9" s="71" t="s">
        <v>5</v>
      </c>
      <c r="H9" s="71"/>
      <c r="I9" s="30" t="s">
        <v>4</v>
      </c>
      <c r="J9" s="71" t="s">
        <v>6</v>
      </c>
      <c r="K9" s="71"/>
      <c r="L9" s="71"/>
      <c r="M9" s="30" t="s">
        <v>25</v>
      </c>
      <c r="N9" s="71" t="s">
        <v>7</v>
      </c>
      <c r="O9" s="71"/>
      <c r="P9" s="72"/>
      <c r="Q9" s="73" t="s">
        <v>8</v>
      </c>
      <c r="R9" s="74"/>
      <c r="S9" s="75"/>
      <c r="T9" s="57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58"/>
    </row>
    <row r="11" spans="1:20" ht="23">
      <c r="A11" s="5">
        <v>72</v>
      </c>
      <c r="B11" s="5" t="s">
        <v>83</v>
      </c>
      <c r="C11" s="5" t="s">
        <v>91</v>
      </c>
      <c r="D11" s="6">
        <v>1</v>
      </c>
      <c r="E11" s="6">
        <v>20.97</v>
      </c>
      <c r="F11" s="7">
        <f>D11*60+E11</f>
        <v>80.97</v>
      </c>
      <c r="G11" s="6">
        <v>28</v>
      </c>
      <c r="H11" s="6">
        <v>46.32</v>
      </c>
      <c r="I11" s="8">
        <f>G11*60+H11</f>
        <v>1726.32</v>
      </c>
      <c r="J11" s="8">
        <f t="shared" ref="J11:J12" si="0">ROUNDDOWN(L11/60,0)</f>
        <v>27</v>
      </c>
      <c r="K11" s="8">
        <f t="shared" ref="K11:K12" si="1">L11-(J11*60)</f>
        <v>25.349999999999909</v>
      </c>
      <c r="L11" s="8">
        <f t="shared" ref="L11:L12" si="2">I11-F11</f>
        <v>1645.35</v>
      </c>
      <c r="M11" s="8" t="s">
        <v>52</v>
      </c>
      <c r="N11" s="6">
        <v>0</v>
      </c>
      <c r="O11" s="6">
        <v>0</v>
      </c>
      <c r="P11" s="13">
        <f>N11*60+O11</f>
        <v>0</v>
      </c>
      <c r="Q11" s="42">
        <f>ROUNDDOWN(S11/60, 0)</f>
        <v>27</v>
      </c>
      <c r="R11" s="8">
        <f>S11-(Q11*60)</f>
        <v>25.349999999999909</v>
      </c>
      <c r="S11" s="14">
        <f>L11-P11</f>
        <v>1645.35</v>
      </c>
      <c r="T11" s="59">
        <f>RANK(S11,$S$11:S12,1)</f>
        <v>1</v>
      </c>
    </row>
    <row r="12" spans="1:20" ht="23">
      <c r="A12" s="5">
        <v>73</v>
      </c>
      <c r="B12" s="5" t="s">
        <v>83</v>
      </c>
      <c r="C12" s="5" t="s">
        <v>111</v>
      </c>
      <c r="D12" s="6">
        <v>2</v>
      </c>
      <c r="E12" s="6">
        <v>7.92</v>
      </c>
      <c r="F12" s="7">
        <f>D12*60+E12</f>
        <v>127.92</v>
      </c>
      <c r="G12" s="6">
        <v>30</v>
      </c>
      <c r="H12" s="6">
        <v>59.47</v>
      </c>
      <c r="I12" s="8">
        <f>G12*60+H12</f>
        <v>1859.47</v>
      </c>
      <c r="J12" s="8">
        <f t="shared" si="0"/>
        <v>28</v>
      </c>
      <c r="K12" s="8">
        <f t="shared" si="1"/>
        <v>51.549999999999955</v>
      </c>
      <c r="L12" s="8">
        <f t="shared" si="2"/>
        <v>1731.55</v>
      </c>
      <c r="M12" s="8" t="s">
        <v>52</v>
      </c>
      <c r="N12" s="6">
        <v>1</v>
      </c>
      <c r="O12" s="6">
        <v>0</v>
      </c>
      <c r="P12" s="13">
        <f>N12*60+O12</f>
        <v>60</v>
      </c>
      <c r="Q12" s="42">
        <f>ROUNDDOWN(S12/60, 0)</f>
        <v>27</v>
      </c>
      <c r="R12" s="8">
        <f>S12-(Q12*60)</f>
        <v>51.549999999999955</v>
      </c>
      <c r="S12" s="14">
        <f>L12-P12</f>
        <v>1671.55</v>
      </c>
      <c r="T12" s="59">
        <f>RANK(S12,$S$11:S$12,1)</f>
        <v>2</v>
      </c>
    </row>
    <row r="13" spans="1:20" ht="23">
      <c r="A13" s="38"/>
      <c r="B13" s="38"/>
      <c r="C13" s="38"/>
      <c r="D13" s="16"/>
      <c r="E13" s="16"/>
      <c r="F13" s="39"/>
      <c r="G13" s="16"/>
      <c r="H13" s="16"/>
      <c r="I13" s="16"/>
      <c r="J13" s="16"/>
      <c r="K13" s="16"/>
      <c r="L13" s="16"/>
      <c r="M13" s="16"/>
      <c r="N13" s="16"/>
      <c r="O13" s="16"/>
      <c r="P13" s="20"/>
      <c r="Q13" s="16"/>
      <c r="R13" s="16"/>
      <c r="S13" s="16"/>
      <c r="T13" s="21"/>
    </row>
    <row r="14" spans="1:20" ht="23">
      <c r="A14" s="38"/>
      <c r="B14" s="38"/>
      <c r="C14" s="38"/>
      <c r="D14" s="16"/>
      <c r="E14" s="16"/>
      <c r="F14" s="39"/>
      <c r="G14" s="16"/>
      <c r="H14" s="16"/>
      <c r="I14" s="16"/>
      <c r="J14" s="16"/>
      <c r="K14" s="16"/>
      <c r="L14" s="16"/>
      <c r="M14" s="16"/>
      <c r="N14" s="16"/>
      <c r="O14" s="16"/>
      <c r="P14" s="20"/>
      <c r="Q14" s="16"/>
      <c r="R14" s="16"/>
      <c r="S14" s="16"/>
      <c r="T14" s="21"/>
    </row>
    <row r="15" spans="1:20" ht="23">
      <c r="A15" s="38"/>
      <c r="B15" s="17"/>
      <c r="C15" s="17"/>
      <c r="D15" s="16"/>
      <c r="E15" s="16"/>
      <c r="F15" s="39"/>
      <c r="G15" s="16"/>
      <c r="H15" s="16"/>
      <c r="I15" s="16"/>
      <c r="J15" s="16"/>
      <c r="K15" s="16"/>
      <c r="L15" s="16"/>
      <c r="M15" s="17"/>
      <c r="N15" s="16"/>
      <c r="O15" s="16"/>
      <c r="P15" s="20"/>
      <c r="Q15" s="16"/>
      <c r="R15" s="16"/>
      <c r="S15" s="16"/>
      <c r="T15" s="21"/>
    </row>
  </sheetData>
  <mergeCells count="5">
    <mergeCell ref="D9:E9"/>
    <mergeCell ref="G9:H9"/>
    <mergeCell ref="J9:L9"/>
    <mergeCell ref="N9:P9"/>
    <mergeCell ref="Q9:S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12"/>
  <sheetViews>
    <sheetView zoomScale="70" zoomScaleNormal="70" zoomScalePageLayoutView="70" workbookViewId="0">
      <selection activeCell="E28" sqref="E28"/>
    </sheetView>
  </sheetViews>
  <sheetFormatPr baseColWidth="10" defaultColWidth="8.83203125" defaultRowHeight="14" x14ac:dyDescent="0"/>
  <cols>
    <col min="2" max="2" width="26.6640625" bestFit="1" customWidth="1"/>
    <col min="3" max="3" width="11" bestFit="1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104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1" t="s">
        <v>3</v>
      </c>
      <c r="E9" s="71"/>
      <c r="F9" s="30" t="s">
        <v>4</v>
      </c>
      <c r="G9" s="71" t="s">
        <v>5</v>
      </c>
      <c r="H9" s="71"/>
      <c r="I9" s="30" t="s">
        <v>4</v>
      </c>
      <c r="J9" s="71" t="s">
        <v>6</v>
      </c>
      <c r="K9" s="71"/>
      <c r="L9" s="71"/>
      <c r="M9" s="30" t="s">
        <v>25</v>
      </c>
      <c r="N9" s="71" t="s">
        <v>7</v>
      </c>
      <c r="O9" s="71"/>
      <c r="P9" s="72"/>
      <c r="Q9" s="73" t="s">
        <v>8</v>
      </c>
      <c r="R9" s="74"/>
      <c r="S9" s="75"/>
      <c r="T9" s="57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58"/>
    </row>
    <row r="11" spans="1:20" ht="23">
      <c r="A11" s="5">
        <v>72</v>
      </c>
      <c r="B11" s="5" t="s">
        <v>72</v>
      </c>
      <c r="C11" s="5" t="s">
        <v>102</v>
      </c>
      <c r="D11" s="6">
        <v>2</v>
      </c>
      <c r="E11" s="6">
        <v>52.51</v>
      </c>
      <c r="F11" s="7">
        <f>D11*60+E11</f>
        <v>172.51</v>
      </c>
      <c r="G11" s="6">
        <v>31</v>
      </c>
      <c r="H11" s="6">
        <v>5.81</v>
      </c>
      <c r="I11" s="8">
        <f t="shared" ref="I11:I12" si="0">G11*60+H11</f>
        <v>1865.81</v>
      </c>
      <c r="J11" s="8">
        <f t="shared" ref="J11:J12" si="1">ROUNDDOWN(L11/60,0)</f>
        <v>28</v>
      </c>
      <c r="K11" s="8">
        <f t="shared" ref="K11:K12" si="2">L11-(J11*60)</f>
        <v>13.299999999999955</v>
      </c>
      <c r="L11" s="8">
        <f t="shared" ref="L11:L12" si="3">I11-F11</f>
        <v>1693.3</v>
      </c>
      <c r="M11" s="8">
        <v>29</v>
      </c>
      <c r="N11" s="6">
        <v>0</v>
      </c>
      <c r="O11" s="6">
        <v>0</v>
      </c>
      <c r="P11" s="13">
        <f t="shared" ref="P11:P12" si="4">N11*60+O11</f>
        <v>0</v>
      </c>
      <c r="Q11" s="42">
        <f t="shared" ref="Q11:Q12" si="5">ROUNDDOWN(S11/60, 0)</f>
        <v>28</v>
      </c>
      <c r="R11" s="8">
        <f t="shared" ref="R11:R12" si="6">S11-(Q11*60)</f>
        <v>13.299999999999955</v>
      </c>
      <c r="S11" s="14">
        <f>L11-P11</f>
        <v>1693.3</v>
      </c>
      <c r="T11" s="59">
        <f>RANK(S11,$S$9:S17,1)</f>
        <v>1</v>
      </c>
    </row>
    <row r="12" spans="1:20" ht="24" thickBot="1">
      <c r="A12" s="5">
        <v>73</v>
      </c>
      <c r="B12" s="5" t="s">
        <v>72</v>
      </c>
      <c r="C12" s="5" t="s">
        <v>103</v>
      </c>
      <c r="D12" s="6">
        <v>3</v>
      </c>
      <c r="E12" s="6">
        <v>56.51</v>
      </c>
      <c r="F12" s="7">
        <f t="shared" ref="F12" si="7">D12*60+E12</f>
        <v>236.51</v>
      </c>
      <c r="G12" s="6">
        <v>37</v>
      </c>
      <c r="H12" s="6">
        <v>11.01</v>
      </c>
      <c r="I12" s="8">
        <f t="shared" si="0"/>
        <v>2231.0100000000002</v>
      </c>
      <c r="J12" s="8">
        <f t="shared" si="1"/>
        <v>33</v>
      </c>
      <c r="K12" s="8">
        <f t="shared" si="2"/>
        <v>14.500000000000227</v>
      </c>
      <c r="L12" s="8">
        <f t="shared" si="3"/>
        <v>1994.5000000000002</v>
      </c>
      <c r="M12" s="8">
        <v>40</v>
      </c>
      <c r="N12" s="6">
        <v>0</v>
      </c>
      <c r="O12" s="6">
        <v>0</v>
      </c>
      <c r="P12" s="13">
        <f t="shared" si="4"/>
        <v>0</v>
      </c>
      <c r="Q12" s="61">
        <f t="shared" si="5"/>
        <v>33</v>
      </c>
      <c r="R12" s="54">
        <f t="shared" si="6"/>
        <v>14.500000000000227</v>
      </c>
      <c r="S12" s="14">
        <f>L12-P12</f>
        <v>1994.5000000000002</v>
      </c>
      <c r="T12" s="60">
        <f>RANK(S12,$S$9:S18,1)</f>
        <v>2</v>
      </c>
    </row>
  </sheetData>
  <mergeCells count="5">
    <mergeCell ref="D9:E9"/>
    <mergeCell ref="G9:H9"/>
    <mergeCell ref="J9:L9"/>
    <mergeCell ref="N9:P9"/>
    <mergeCell ref="Q9:S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28"/>
  <sheetViews>
    <sheetView topLeftCell="A8" zoomScale="70" zoomScaleNormal="70" zoomScalePageLayoutView="70" workbookViewId="0">
      <selection activeCell="P12" sqref="P12"/>
    </sheetView>
  </sheetViews>
  <sheetFormatPr baseColWidth="10" defaultColWidth="8.83203125" defaultRowHeight="14" x14ac:dyDescent="0"/>
  <cols>
    <col min="2" max="2" width="30.33203125" bestFit="1" customWidth="1"/>
    <col min="3" max="3" width="30.33203125" customWidth="1"/>
    <col min="4" max="4" width="10.5" bestFit="1" customWidth="1"/>
    <col min="5" max="5" width="11.1640625" customWidth="1"/>
    <col min="6" max="6" width="21.5" bestFit="1" customWidth="1"/>
    <col min="7" max="7" width="11.83203125" customWidth="1"/>
    <col min="8" max="8" width="10.5" bestFit="1" customWidth="1"/>
    <col min="9" max="9" width="21.5" bestFit="1" customWidth="1"/>
    <col min="10" max="11" width="10.5" bestFit="1" customWidth="1"/>
    <col min="12" max="12" width="11.6640625" customWidth="1"/>
  </cols>
  <sheetData>
    <row r="7" spans="1:19" ht="36">
      <c r="A7" s="15" t="s">
        <v>22</v>
      </c>
    </row>
    <row r="8" spans="1:19" ht="15" thickBot="1">
      <c r="D8" s="17"/>
      <c r="E8" s="17"/>
      <c r="F8" s="17"/>
      <c r="G8" s="17"/>
      <c r="H8" s="17"/>
      <c r="I8" s="17"/>
    </row>
    <row r="9" spans="1:19" ht="25">
      <c r="A9" s="1" t="s">
        <v>1</v>
      </c>
      <c r="B9" s="1" t="s">
        <v>108</v>
      </c>
      <c r="C9" s="1" t="s">
        <v>26</v>
      </c>
      <c r="D9" s="71" t="s">
        <v>6</v>
      </c>
      <c r="E9" s="71"/>
      <c r="F9" s="22" t="s">
        <v>4</v>
      </c>
      <c r="G9" s="72" t="s">
        <v>7</v>
      </c>
      <c r="H9" s="79"/>
      <c r="I9" s="22" t="s">
        <v>4</v>
      </c>
      <c r="J9" s="71" t="s">
        <v>8</v>
      </c>
      <c r="K9" s="71"/>
      <c r="L9" s="72"/>
      <c r="M9" s="27" t="s">
        <v>9</v>
      </c>
      <c r="N9" s="25"/>
      <c r="O9" s="25"/>
      <c r="P9" s="80"/>
      <c r="Q9" s="80"/>
      <c r="R9" s="80"/>
      <c r="S9" s="18"/>
    </row>
    <row r="10" spans="1:19" ht="23">
      <c r="A10" s="2"/>
      <c r="B10" s="2"/>
      <c r="C10" s="2"/>
      <c r="D10" s="23" t="s">
        <v>24</v>
      </c>
      <c r="E10" s="23" t="s">
        <v>23</v>
      </c>
      <c r="F10" s="23"/>
      <c r="G10" s="23" t="s">
        <v>24</v>
      </c>
      <c r="H10" s="23" t="s">
        <v>23</v>
      </c>
      <c r="I10" s="23"/>
      <c r="J10" s="23" t="s">
        <v>24</v>
      </c>
      <c r="K10" s="23" t="s">
        <v>23</v>
      </c>
      <c r="L10" s="26"/>
      <c r="M10" s="28"/>
      <c r="N10" s="19"/>
      <c r="O10" s="19"/>
      <c r="P10" s="19"/>
      <c r="Q10" s="19"/>
      <c r="R10" s="19"/>
      <c r="S10" s="19"/>
    </row>
    <row r="11" spans="1:19" ht="23">
      <c r="A11" s="5"/>
      <c r="B11" s="5" t="s">
        <v>0</v>
      </c>
      <c r="C11" s="5"/>
      <c r="D11" s="11">
        <v>0</v>
      </c>
      <c r="E11" s="11">
        <v>0</v>
      </c>
      <c r="F11" s="7">
        <f>D11*60+E11</f>
        <v>0</v>
      </c>
      <c r="G11" s="11">
        <v>0</v>
      </c>
      <c r="H11" s="11">
        <v>0</v>
      </c>
      <c r="I11" s="8">
        <f>G11*60+H11</f>
        <v>0</v>
      </c>
      <c r="J11" s="8">
        <f>ROUNDDOWN(L11/60,0)</f>
        <v>0</v>
      </c>
      <c r="K11" s="8">
        <f>L11-(J11*60)</f>
        <v>0</v>
      </c>
      <c r="L11" s="9">
        <f>F11-I11</f>
        <v>0</v>
      </c>
      <c r="M11" s="29">
        <f>RANK(L11,$L$11:L25,1)</f>
        <v>1</v>
      </c>
      <c r="N11" s="16"/>
      <c r="O11" s="20"/>
      <c r="P11" s="16"/>
      <c r="Q11" s="16"/>
      <c r="R11" s="16"/>
      <c r="S11" s="21"/>
    </row>
    <row r="12" spans="1:19" ht="23">
      <c r="A12" s="5"/>
      <c r="B12" s="5" t="s">
        <v>13</v>
      </c>
      <c r="C12" s="5"/>
      <c r="D12" s="11">
        <v>0</v>
      </c>
      <c r="E12" s="11">
        <v>0</v>
      </c>
      <c r="F12" s="7">
        <f>D12*60+E12</f>
        <v>0</v>
      </c>
      <c r="G12" s="11">
        <v>0</v>
      </c>
      <c r="H12" s="11">
        <v>0</v>
      </c>
      <c r="I12" s="8">
        <f>G12*60+H12</f>
        <v>0</v>
      </c>
      <c r="J12" s="8">
        <f>ROUNDDOWN(L12/60,0)</f>
        <v>0</v>
      </c>
      <c r="K12" s="8">
        <f>L12-(J12*60)</f>
        <v>0</v>
      </c>
      <c r="L12" s="9">
        <f>F12-I12</f>
        <v>0</v>
      </c>
      <c r="M12" s="29">
        <f>RANK(L12,$L$11:L28,1)</f>
        <v>1</v>
      </c>
      <c r="N12" s="16"/>
      <c r="O12" s="20"/>
      <c r="P12" s="16"/>
      <c r="Q12" s="16"/>
      <c r="R12" s="16"/>
      <c r="S12" s="21"/>
    </row>
    <row r="13" spans="1:19" ht="23">
      <c r="A13" s="5"/>
      <c r="B13" s="5" t="s">
        <v>12</v>
      </c>
      <c r="C13" s="5"/>
      <c r="D13" s="11">
        <v>0</v>
      </c>
      <c r="E13" s="11">
        <v>0</v>
      </c>
      <c r="F13" s="7">
        <f t="shared" ref="F13:F23" si="0">D13*60+E13</f>
        <v>0</v>
      </c>
      <c r="G13" s="11">
        <v>0</v>
      </c>
      <c r="H13" s="11">
        <v>0</v>
      </c>
      <c r="I13" s="8">
        <f t="shared" ref="I13:I23" si="1">G13*60+H13</f>
        <v>0</v>
      </c>
      <c r="J13" s="8">
        <f t="shared" ref="J13:J23" si="2">ROUNDDOWN(L13/60,0)</f>
        <v>0</v>
      </c>
      <c r="K13" s="8">
        <f t="shared" ref="K13:K23" si="3">L13-(J13*60)</f>
        <v>0</v>
      </c>
      <c r="L13" s="9">
        <f t="shared" ref="L13:L23" si="4">F13-I13</f>
        <v>0</v>
      </c>
      <c r="M13" s="29">
        <f>RANK(L13,$L$11:L27,1)</f>
        <v>1</v>
      </c>
      <c r="N13" s="16"/>
      <c r="O13" s="20"/>
      <c r="P13" s="16"/>
      <c r="Q13" s="16"/>
      <c r="R13" s="16"/>
      <c r="S13" s="21"/>
    </row>
    <row r="14" spans="1:19" ht="23">
      <c r="A14" s="5"/>
      <c r="B14" s="5" t="s">
        <v>96</v>
      </c>
      <c r="C14" s="5"/>
      <c r="D14" s="11">
        <v>0</v>
      </c>
      <c r="E14" s="11">
        <v>0</v>
      </c>
      <c r="F14" s="7">
        <f t="shared" ref="F14:F20" si="5">D14*60+E14</f>
        <v>0</v>
      </c>
      <c r="G14" s="11">
        <v>0</v>
      </c>
      <c r="H14" s="11">
        <v>0</v>
      </c>
      <c r="I14" s="8">
        <f t="shared" ref="I14:I20" si="6">G14*60+H14</f>
        <v>0</v>
      </c>
      <c r="J14" s="8">
        <f t="shared" ref="J14:J20" si="7">ROUNDDOWN(L14/60,0)</f>
        <v>0</v>
      </c>
      <c r="K14" s="8">
        <f t="shared" ref="K14:K20" si="8">L14-(J14*60)</f>
        <v>0</v>
      </c>
      <c r="L14" s="9">
        <f t="shared" ref="L14:L20" si="9">F14-I14</f>
        <v>0</v>
      </c>
      <c r="M14" s="29">
        <f>RANK(L14,$L$11:L29,1)</f>
        <v>1</v>
      </c>
      <c r="N14" s="16"/>
      <c r="O14" s="20"/>
      <c r="P14" s="16"/>
      <c r="Q14" s="16"/>
      <c r="R14" s="16"/>
      <c r="S14" s="21"/>
    </row>
    <row r="15" spans="1:19" ht="23">
      <c r="A15" s="5"/>
      <c r="B15" s="5" t="s">
        <v>14</v>
      </c>
      <c r="C15" s="5"/>
      <c r="D15" s="11">
        <v>0</v>
      </c>
      <c r="E15" s="11">
        <v>0</v>
      </c>
      <c r="F15" s="7">
        <f t="shared" si="5"/>
        <v>0</v>
      </c>
      <c r="G15" s="11">
        <v>0</v>
      </c>
      <c r="H15" s="11">
        <v>0</v>
      </c>
      <c r="I15" s="8">
        <f t="shared" si="6"/>
        <v>0</v>
      </c>
      <c r="J15" s="8">
        <f t="shared" si="7"/>
        <v>0</v>
      </c>
      <c r="K15" s="8">
        <f t="shared" si="8"/>
        <v>0</v>
      </c>
      <c r="L15" s="9">
        <f t="shared" si="9"/>
        <v>0</v>
      </c>
      <c r="M15" s="29">
        <f>RANK(L15,$L$11:L30,1)</f>
        <v>1</v>
      </c>
      <c r="N15" s="16"/>
      <c r="O15" s="20"/>
      <c r="P15" s="16"/>
      <c r="Q15" s="16"/>
      <c r="R15" s="16"/>
      <c r="S15" s="21"/>
    </row>
    <row r="16" spans="1:19" ht="23">
      <c r="A16" s="5"/>
      <c r="B16" s="5" t="s">
        <v>15</v>
      </c>
      <c r="C16" s="5"/>
      <c r="D16" s="11">
        <v>0</v>
      </c>
      <c r="E16" s="11">
        <v>0</v>
      </c>
      <c r="F16" s="7">
        <f t="shared" si="5"/>
        <v>0</v>
      </c>
      <c r="G16" s="11">
        <v>0</v>
      </c>
      <c r="H16" s="11">
        <v>0</v>
      </c>
      <c r="I16" s="8">
        <f t="shared" si="6"/>
        <v>0</v>
      </c>
      <c r="J16" s="8">
        <f t="shared" si="7"/>
        <v>0</v>
      </c>
      <c r="K16" s="8">
        <f t="shared" si="8"/>
        <v>0</v>
      </c>
      <c r="L16" s="9">
        <f t="shared" si="9"/>
        <v>0</v>
      </c>
      <c r="M16" s="29">
        <f>RANK(L16,$L$11:L31,1)</f>
        <v>1</v>
      </c>
      <c r="N16" s="16"/>
      <c r="O16" s="20"/>
      <c r="P16" s="16"/>
      <c r="Q16" s="16"/>
      <c r="R16" s="16"/>
      <c r="S16" s="21"/>
    </row>
    <row r="17" spans="1:19" ht="23">
      <c r="A17" s="5"/>
      <c r="B17" s="5" t="s">
        <v>16</v>
      </c>
      <c r="C17" s="5"/>
      <c r="D17" s="11">
        <v>0</v>
      </c>
      <c r="E17" s="11">
        <v>0</v>
      </c>
      <c r="F17" s="7">
        <f t="shared" si="5"/>
        <v>0</v>
      </c>
      <c r="G17" s="11">
        <v>0</v>
      </c>
      <c r="H17" s="11">
        <v>0</v>
      </c>
      <c r="I17" s="8">
        <f t="shared" si="6"/>
        <v>0</v>
      </c>
      <c r="J17" s="8">
        <f t="shared" si="7"/>
        <v>0</v>
      </c>
      <c r="K17" s="8">
        <f t="shared" si="8"/>
        <v>0</v>
      </c>
      <c r="L17" s="9">
        <f t="shared" si="9"/>
        <v>0</v>
      </c>
      <c r="M17" s="29">
        <f>RANK(L17,$L$11:L32,1)</f>
        <v>1</v>
      </c>
      <c r="N17" s="16"/>
      <c r="O17" s="20"/>
      <c r="P17" s="16"/>
      <c r="Q17" s="16"/>
      <c r="R17" s="16"/>
      <c r="S17" s="21"/>
    </row>
    <row r="18" spans="1:19" ht="23">
      <c r="A18" s="5"/>
      <c r="B18" s="10" t="s">
        <v>21</v>
      </c>
      <c r="C18" s="10"/>
      <c r="D18" s="11">
        <v>0</v>
      </c>
      <c r="E18" s="11">
        <v>0</v>
      </c>
      <c r="F18" s="7">
        <f t="shared" si="5"/>
        <v>0</v>
      </c>
      <c r="G18" s="11">
        <v>0</v>
      </c>
      <c r="H18" s="11">
        <v>0</v>
      </c>
      <c r="I18" s="8">
        <f t="shared" si="6"/>
        <v>0</v>
      </c>
      <c r="J18" s="8">
        <f t="shared" si="7"/>
        <v>0</v>
      </c>
      <c r="K18" s="8">
        <f t="shared" si="8"/>
        <v>0</v>
      </c>
      <c r="L18" s="9">
        <f t="shared" si="9"/>
        <v>0</v>
      </c>
      <c r="M18" s="29">
        <f>RANK(L18,$L$11:L36,1)</f>
        <v>1</v>
      </c>
      <c r="N18" s="16"/>
      <c r="O18" s="20"/>
      <c r="P18" s="16"/>
      <c r="Q18" s="16"/>
      <c r="R18" s="16"/>
      <c r="S18" s="21"/>
    </row>
    <row r="19" spans="1:19" ht="23">
      <c r="A19" s="5"/>
      <c r="B19" s="10" t="s">
        <v>20</v>
      </c>
      <c r="C19" s="10"/>
      <c r="D19" s="11">
        <v>0</v>
      </c>
      <c r="E19" s="11">
        <v>0</v>
      </c>
      <c r="F19" s="7">
        <f t="shared" si="5"/>
        <v>0</v>
      </c>
      <c r="G19" s="11">
        <v>0</v>
      </c>
      <c r="H19" s="11">
        <v>0</v>
      </c>
      <c r="I19" s="8">
        <f t="shared" si="6"/>
        <v>0</v>
      </c>
      <c r="J19" s="8">
        <f t="shared" si="7"/>
        <v>0</v>
      </c>
      <c r="K19" s="8">
        <f t="shared" si="8"/>
        <v>0</v>
      </c>
      <c r="L19" s="9">
        <f t="shared" si="9"/>
        <v>0</v>
      </c>
      <c r="M19" s="29">
        <f>RANK(L19,$L$11:L37,1)</f>
        <v>1</v>
      </c>
      <c r="N19" s="16"/>
      <c r="O19" s="20"/>
      <c r="P19" s="16"/>
      <c r="Q19" s="16"/>
      <c r="R19" s="16"/>
      <c r="S19" s="21"/>
    </row>
    <row r="20" spans="1:19" ht="23">
      <c r="A20" s="5"/>
      <c r="B20" s="10" t="s">
        <v>19</v>
      </c>
      <c r="C20" s="10"/>
      <c r="D20" s="11">
        <v>0</v>
      </c>
      <c r="E20" s="11">
        <v>0</v>
      </c>
      <c r="F20" s="7">
        <f t="shared" si="5"/>
        <v>0</v>
      </c>
      <c r="G20" s="11">
        <v>0</v>
      </c>
      <c r="H20" s="11">
        <v>0</v>
      </c>
      <c r="I20" s="8">
        <f t="shared" si="6"/>
        <v>0</v>
      </c>
      <c r="J20" s="8">
        <f t="shared" si="7"/>
        <v>0</v>
      </c>
      <c r="K20" s="8">
        <f t="shared" si="8"/>
        <v>0</v>
      </c>
      <c r="L20" s="9">
        <f t="shared" si="9"/>
        <v>0</v>
      </c>
      <c r="M20" s="29">
        <f>RANK(L20,$L$11:L38,1)</f>
        <v>1</v>
      </c>
      <c r="N20" s="16"/>
      <c r="O20" s="20"/>
      <c r="P20" s="16"/>
      <c r="Q20" s="16"/>
      <c r="R20" s="16"/>
      <c r="S20" s="21"/>
    </row>
    <row r="21" spans="1:19" ht="23">
      <c r="A21" s="10"/>
      <c r="B21" s="10" t="s">
        <v>17</v>
      </c>
      <c r="C21" s="10"/>
      <c r="D21" s="11">
        <v>0</v>
      </c>
      <c r="E21" s="11">
        <v>0</v>
      </c>
      <c r="F21" s="7">
        <f t="shared" si="0"/>
        <v>0</v>
      </c>
      <c r="G21" s="11">
        <v>0</v>
      </c>
      <c r="H21" s="11">
        <v>0</v>
      </c>
      <c r="I21" s="8">
        <f t="shared" si="1"/>
        <v>0</v>
      </c>
      <c r="J21" s="8">
        <f t="shared" si="2"/>
        <v>0</v>
      </c>
      <c r="K21" s="8">
        <f t="shared" si="3"/>
        <v>0</v>
      </c>
      <c r="L21" s="9">
        <f t="shared" si="4"/>
        <v>0</v>
      </c>
      <c r="M21" s="29">
        <f>RANK(L21,$L$11:L33,1)</f>
        <v>1</v>
      </c>
      <c r="N21" s="16"/>
      <c r="O21" s="20"/>
      <c r="P21" s="16"/>
      <c r="Q21" s="16"/>
      <c r="R21" s="16"/>
      <c r="S21" s="21"/>
    </row>
    <row r="22" spans="1:19" ht="23">
      <c r="A22" s="24"/>
      <c r="B22" s="10" t="s">
        <v>18</v>
      </c>
      <c r="C22" s="10"/>
      <c r="D22" s="11">
        <v>0</v>
      </c>
      <c r="E22" s="11">
        <v>0</v>
      </c>
      <c r="F22" s="7">
        <f t="shared" si="0"/>
        <v>0</v>
      </c>
      <c r="G22" s="11">
        <v>0</v>
      </c>
      <c r="H22" s="11">
        <v>0</v>
      </c>
      <c r="I22" s="8">
        <f t="shared" si="1"/>
        <v>0</v>
      </c>
      <c r="J22" s="8">
        <f t="shared" si="2"/>
        <v>0</v>
      </c>
      <c r="K22" s="8">
        <f t="shared" si="3"/>
        <v>0</v>
      </c>
      <c r="L22" s="9">
        <f t="shared" si="4"/>
        <v>0</v>
      </c>
      <c r="M22" s="29">
        <f>RANK(L22,$L$11:L34,1)</f>
        <v>1</v>
      </c>
      <c r="P22" s="17"/>
      <c r="Q22" s="17"/>
      <c r="R22" s="17"/>
      <c r="S22" s="17"/>
    </row>
    <row r="23" spans="1:19" ht="23">
      <c r="A23" s="52"/>
      <c r="B23" s="51" t="s">
        <v>99</v>
      </c>
      <c r="C23" s="51"/>
      <c r="D23" s="41">
        <v>0</v>
      </c>
      <c r="E23" s="41">
        <v>0</v>
      </c>
      <c r="F23" s="33">
        <f t="shared" si="0"/>
        <v>0</v>
      </c>
      <c r="G23" s="41">
        <v>0</v>
      </c>
      <c r="H23" s="41">
        <v>0</v>
      </c>
      <c r="I23" s="34">
        <f t="shared" si="1"/>
        <v>0</v>
      </c>
      <c r="J23" s="34">
        <f t="shared" si="2"/>
        <v>0</v>
      </c>
      <c r="K23" s="34">
        <f t="shared" si="3"/>
        <v>0</v>
      </c>
      <c r="L23" s="64">
        <f t="shared" si="4"/>
        <v>0</v>
      </c>
      <c r="M23" s="29">
        <f>RANK(L23,$L$11:L35,1)</f>
        <v>1</v>
      </c>
    </row>
    <row r="24" spans="1:19" ht="23">
      <c r="A24" s="24"/>
      <c r="B24" s="10" t="s">
        <v>95</v>
      </c>
      <c r="C24" s="10"/>
      <c r="D24" s="11">
        <v>0</v>
      </c>
      <c r="E24" s="11">
        <v>0</v>
      </c>
      <c r="F24" s="7">
        <f t="shared" ref="F24:F28" si="10">D24*60+E24</f>
        <v>0</v>
      </c>
      <c r="G24" s="11">
        <v>0</v>
      </c>
      <c r="H24" s="11">
        <v>0</v>
      </c>
      <c r="I24" s="8">
        <f t="shared" ref="I24:I28" si="11">G24*60+H24</f>
        <v>0</v>
      </c>
      <c r="J24" s="8">
        <f t="shared" ref="J24:J28" si="12">ROUNDDOWN(L24/60,0)</f>
        <v>0</v>
      </c>
      <c r="K24" s="8">
        <f t="shared" ref="K24:K28" si="13">L24-(J24*60)</f>
        <v>0</v>
      </c>
      <c r="L24" s="9">
        <f t="shared" ref="L24:L28" si="14">F24-I24</f>
        <v>0</v>
      </c>
      <c r="M24" s="29">
        <f>RANK(L24,$L$11:L36,1)</f>
        <v>1</v>
      </c>
    </row>
    <row r="25" spans="1:19" ht="23">
      <c r="A25" s="24"/>
      <c r="B25" s="10" t="s">
        <v>106</v>
      </c>
      <c r="C25" s="10"/>
      <c r="D25" s="11">
        <v>0</v>
      </c>
      <c r="E25" s="11">
        <v>0</v>
      </c>
      <c r="F25" s="7">
        <f t="shared" si="10"/>
        <v>0</v>
      </c>
      <c r="G25" s="11">
        <v>0</v>
      </c>
      <c r="H25" s="11">
        <v>0</v>
      </c>
      <c r="I25" s="8">
        <f t="shared" si="11"/>
        <v>0</v>
      </c>
      <c r="J25" s="8">
        <f t="shared" si="12"/>
        <v>0</v>
      </c>
      <c r="K25" s="8">
        <f t="shared" si="13"/>
        <v>0</v>
      </c>
      <c r="L25" s="9">
        <f t="shared" si="14"/>
        <v>0</v>
      </c>
      <c r="M25" s="29">
        <f>RANK(L25,$L$11:L37,1)</f>
        <v>1</v>
      </c>
    </row>
    <row r="26" spans="1:19" ht="23">
      <c r="A26" s="24"/>
      <c r="B26" s="10" t="s">
        <v>107</v>
      </c>
      <c r="C26" s="10"/>
      <c r="D26" s="11">
        <v>0</v>
      </c>
      <c r="E26" s="11">
        <v>0</v>
      </c>
      <c r="F26" s="7">
        <f t="shared" si="10"/>
        <v>0</v>
      </c>
      <c r="G26" s="11">
        <v>0</v>
      </c>
      <c r="H26" s="11">
        <v>0</v>
      </c>
      <c r="I26" s="8">
        <f t="shared" si="11"/>
        <v>0</v>
      </c>
      <c r="J26" s="8">
        <f t="shared" si="12"/>
        <v>0</v>
      </c>
      <c r="K26" s="8">
        <f t="shared" si="13"/>
        <v>0</v>
      </c>
      <c r="L26" s="9">
        <f t="shared" si="14"/>
        <v>0</v>
      </c>
      <c r="M26" s="29">
        <f>RANK(L26,$L$11:L38,1)</f>
        <v>1</v>
      </c>
    </row>
    <row r="27" spans="1:19" ht="23">
      <c r="A27" s="24"/>
      <c r="B27" s="10" t="s">
        <v>104</v>
      </c>
      <c r="C27" s="10"/>
      <c r="D27" s="11">
        <v>0</v>
      </c>
      <c r="E27" s="11">
        <v>0</v>
      </c>
      <c r="F27" s="7">
        <f t="shared" si="10"/>
        <v>0</v>
      </c>
      <c r="G27" s="11">
        <v>0</v>
      </c>
      <c r="H27" s="11">
        <v>0</v>
      </c>
      <c r="I27" s="8">
        <f t="shared" si="11"/>
        <v>0</v>
      </c>
      <c r="J27" s="8">
        <f t="shared" si="12"/>
        <v>0</v>
      </c>
      <c r="K27" s="8">
        <f t="shared" si="13"/>
        <v>0</v>
      </c>
      <c r="L27" s="9">
        <f t="shared" si="14"/>
        <v>0</v>
      </c>
      <c r="M27" s="29">
        <f>RANK(L27,$L$11:L39,1)</f>
        <v>1</v>
      </c>
    </row>
    <row r="28" spans="1:19" ht="24" thickBot="1">
      <c r="A28" s="24"/>
      <c r="B28" s="10" t="s">
        <v>94</v>
      </c>
      <c r="C28" s="10"/>
      <c r="D28" s="11">
        <v>0</v>
      </c>
      <c r="E28" s="11">
        <v>0</v>
      </c>
      <c r="F28" s="7">
        <f t="shared" si="10"/>
        <v>0</v>
      </c>
      <c r="G28" s="11">
        <v>0</v>
      </c>
      <c r="H28" s="11">
        <v>0</v>
      </c>
      <c r="I28" s="8">
        <f t="shared" si="11"/>
        <v>0</v>
      </c>
      <c r="J28" s="8">
        <f t="shared" si="12"/>
        <v>0</v>
      </c>
      <c r="K28" s="8">
        <f t="shared" si="13"/>
        <v>0</v>
      </c>
      <c r="L28" s="9">
        <f t="shared" si="14"/>
        <v>0</v>
      </c>
      <c r="M28" s="65">
        <f>RANK(L28,$L$11:L40,1)</f>
        <v>1</v>
      </c>
    </row>
  </sheetData>
  <mergeCells count="4">
    <mergeCell ref="D9:E9"/>
    <mergeCell ref="G9:H9"/>
    <mergeCell ref="J9:L9"/>
    <mergeCell ref="P9:R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9:B9"/>
  <sheetViews>
    <sheetView zoomScale="70" zoomScaleNormal="70" zoomScalePageLayoutView="70" workbookViewId="0">
      <selection activeCell="A11" sqref="A11:T21"/>
    </sheetView>
  </sheetViews>
  <sheetFormatPr baseColWidth="10" defaultColWidth="8.83203125" defaultRowHeight="14" x14ac:dyDescent="0"/>
  <cols>
    <col min="2" max="2" width="26.6640625" bestFit="1" customWidth="1"/>
    <col min="3" max="3" width="33.5" bestFit="1" customWidth="1"/>
    <col min="6" max="6" width="21.5" bestFit="1" customWidth="1"/>
    <col min="8" max="8" width="9.1640625" customWidth="1"/>
    <col min="9" max="9" width="21.5" bestFit="1" customWidth="1"/>
    <col min="13" max="13" width="16.83203125" customWidth="1"/>
  </cols>
  <sheetData>
    <row r="9" spans="1:2" ht="36">
      <c r="A9" s="15" t="s">
        <v>13</v>
      </c>
      <c r="B9" s="15"/>
    </row>
  </sheetData>
  <pageMargins left="0.70866141732283472" right="0.70866141732283472" top="0.74803149606299213" bottom="0.74803149606299213" header="0.31496062992125984" footer="0.31496062992125984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22"/>
  <sheetViews>
    <sheetView zoomScale="70" zoomScaleNormal="70" zoomScalePageLayoutView="70" workbookViewId="0">
      <selection activeCell="A9" sqref="A9:T15"/>
    </sheetView>
  </sheetViews>
  <sheetFormatPr baseColWidth="10" defaultColWidth="8.83203125" defaultRowHeight="14" x14ac:dyDescent="0"/>
  <cols>
    <col min="2" max="2" width="26.6640625" bestFit="1" customWidth="1"/>
    <col min="3" max="3" width="27.664062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16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1" t="s">
        <v>3</v>
      </c>
      <c r="E9" s="71"/>
      <c r="F9" s="22" t="s">
        <v>4</v>
      </c>
      <c r="G9" s="71" t="s">
        <v>5</v>
      </c>
      <c r="H9" s="71"/>
      <c r="I9" s="22" t="s">
        <v>4</v>
      </c>
      <c r="J9" s="71" t="s">
        <v>6</v>
      </c>
      <c r="K9" s="71"/>
      <c r="L9" s="71"/>
      <c r="M9" s="22" t="s">
        <v>25</v>
      </c>
      <c r="N9" s="71" t="s">
        <v>7</v>
      </c>
      <c r="O9" s="71"/>
      <c r="P9" s="72"/>
      <c r="Q9" s="73" t="s">
        <v>8</v>
      </c>
      <c r="R9" s="74"/>
      <c r="S9" s="75"/>
      <c r="T9" s="44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46"/>
    </row>
    <row r="11" spans="1:20" ht="23">
      <c r="A11" s="5">
        <v>30</v>
      </c>
      <c r="B11" s="5" t="s">
        <v>62</v>
      </c>
      <c r="C11" s="5" t="s">
        <v>66</v>
      </c>
      <c r="D11" s="23">
        <v>19</v>
      </c>
      <c r="E11" s="23">
        <v>45</v>
      </c>
      <c r="F11" s="33">
        <f t="shared" ref="F11:F15" si="0">D11*60+E11</f>
        <v>1185</v>
      </c>
      <c r="G11" s="23">
        <v>51</v>
      </c>
      <c r="H11" s="23">
        <v>25</v>
      </c>
      <c r="I11" s="34">
        <f t="shared" ref="I11" si="1">G11*60+H11</f>
        <v>3085</v>
      </c>
      <c r="J11" s="34">
        <f t="shared" ref="J11" si="2">ROUNDDOWN(L11/60,0)</f>
        <v>31</v>
      </c>
      <c r="K11" s="34">
        <f t="shared" ref="K11" si="3">L11-(J11*60)</f>
        <v>40</v>
      </c>
      <c r="L11" s="34">
        <f t="shared" ref="L11" si="4">I11-F11</f>
        <v>1900</v>
      </c>
      <c r="M11" s="8">
        <v>52</v>
      </c>
      <c r="N11" s="32">
        <v>0</v>
      </c>
      <c r="O11" s="32">
        <v>0</v>
      </c>
      <c r="P11" s="35">
        <v>11</v>
      </c>
      <c r="Q11" s="43">
        <f t="shared" ref="Q11" si="5">ROUNDDOWN(S11/60, 0)</f>
        <v>31</v>
      </c>
      <c r="R11" s="34">
        <f t="shared" ref="R11" si="6">S11-(Q11*60)</f>
        <v>29</v>
      </c>
      <c r="S11" s="36">
        <f>L11-P11</f>
        <v>1889</v>
      </c>
      <c r="T11" s="37">
        <f>RANK(S11,$S$9:S17,1)</f>
        <v>1</v>
      </c>
    </row>
    <row r="12" spans="1:20" ht="23">
      <c r="A12" s="5">
        <v>31</v>
      </c>
      <c r="B12" s="10" t="s">
        <v>83</v>
      </c>
      <c r="C12" s="10" t="s">
        <v>88</v>
      </c>
      <c r="D12" s="23">
        <v>20</v>
      </c>
      <c r="E12" s="23">
        <v>14</v>
      </c>
      <c r="F12" s="33">
        <f t="shared" si="0"/>
        <v>1214</v>
      </c>
      <c r="G12" s="23">
        <v>52</v>
      </c>
      <c r="H12" s="23">
        <v>27</v>
      </c>
      <c r="I12" s="34">
        <f t="shared" ref="I12:I15" si="7">G12*60+H12</f>
        <v>3147</v>
      </c>
      <c r="J12" s="34">
        <f t="shared" ref="J12:J15" si="8">ROUNDDOWN(L12/60,0)</f>
        <v>32</v>
      </c>
      <c r="K12" s="34">
        <f t="shared" ref="K12:K15" si="9">L12-(J12*60)</f>
        <v>13</v>
      </c>
      <c r="L12" s="34">
        <f t="shared" ref="L12:L15" si="10">I12-F12</f>
        <v>1933</v>
      </c>
      <c r="M12" s="4" t="s">
        <v>52</v>
      </c>
      <c r="N12" s="32">
        <v>0</v>
      </c>
      <c r="O12" s="32">
        <v>0</v>
      </c>
      <c r="P12" s="35">
        <f t="shared" ref="P12:P14" si="11">N12*60+O12</f>
        <v>0</v>
      </c>
      <c r="Q12" s="43">
        <f t="shared" ref="Q12:Q15" si="12">ROUNDDOWN(S12/60, 0)</f>
        <v>32</v>
      </c>
      <c r="R12" s="34">
        <f t="shared" ref="R12:R15" si="13">S12-(Q12*60)</f>
        <v>13</v>
      </c>
      <c r="S12" s="36">
        <f t="shared" ref="S12:S15" si="14">L12-P12</f>
        <v>1933</v>
      </c>
      <c r="T12" s="37">
        <f>RANK(S12,$S$9:S18,1)</f>
        <v>3</v>
      </c>
    </row>
    <row r="13" spans="1:20" ht="23">
      <c r="A13" s="5">
        <v>32</v>
      </c>
      <c r="B13" s="10" t="s">
        <v>47</v>
      </c>
      <c r="C13" s="10" t="s">
        <v>100</v>
      </c>
      <c r="D13" s="23">
        <v>20</v>
      </c>
      <c r="E13" s="23">
        <v>41</v>
      </c>
      <c r="F13" s="33">
        <f t="shared" si="0"/>
        <v>1241</v>
      </c>
      <c r="G13" s="23">
        <v>53</v>
      </c>
      <c r="H13" s="23">
        <v>55</v>
      </c>
      <c r="I13" s="34">
        <f t="shared" si="7"/>
        <v>3235</v>
      </c>
      <c r="J13" s="34">
        <f t="shared" si="8"/>
        <v>33</v>
      </c>
      <c r="K13" s="34">
        <f t="shared" si="9"/>
        <v>14</v>
      </c>
      <c r="L13" s="34">
        <f t="shared" si="10"/>
        <v>1994</v>
      </c>
      <c r="M13" s="4" t="s">
        <v>52</v>
      </c>
      <c r="N13" s="32">
        <v>0</v>
      </c>
      <c r="O13" s="32">
        <v>0</v>
      </c>
      <c r="P13" s="35">
        <f t="shared" si="11"/>
        <v>0</v>
      </c>
      <c r="Q13" s="43">
        <f t="shared" si="12"/>
        <v>33</v>
      </c>
      <c r="R13" s="34">
        <f t="shared" si="13"/>
        <v>14</v>
      </c>
      <c r="S13" s="36">
        <f t="shared" si="14"/>
        <v>1994</v>
      </c>
      <c r="T13" s="37">
        <f>RANK(S13,$S$9:S19,1)</f>
        <v>5</v>
      </c>
    </row>
    <row r="14" spans="1:20" ht="23">
      <c r="A14" s="5">
        <v>33</v>
      </c>
      <c r="B14" s="10" t="s">
        <v>83</v>
      </c>
      <c r="C14" s="10" t="s">
        <v>89</v>
      </c>
      <c r="D14" s="23">
        <v>21</v>
      </c>
      <c r="E14" s="23">
        <v>15</v>
      </c>
      <c r="F14" s="33">
        <f t="shared" si="0"/>
        <v>1275</v>
      </c>
      <c r="G14" s="23">
        <v>53</v>
      </c>
      <c r="H14" s="23">
        <v>46</v>
      </c>
      <c r="I14" s="34">
        <f t="shared" si="7"/>
        <v>3226</v>
      </c>
      <c r="J14" s="34">
        <f t="shared" si="8"/>
        <v>32</v>
      </c>
      <c r="K14" s="34">
        <f t="shared" si="9"/>
        <v>31</v>
      </c>
      <c r="L14" s="34">
        <f t="shared" si="10"/>
        <v>1951</v>
      </c>
      <c r="M14" s="4" t="s">
        <v>52</v>
      </c>
      <c r="N14" s="32">
        <v>0</v>
      </c>
      <c r="O14" s="32">
        <v>0</v>
      </c>
      <c r="P14" s="35">
        <f t="shared" si="11"/>
        <v>0</v>
      </c>
      <c r="Q14" s="43">
        <f t="shared" si="12"/>
        <v>32</v>
      </c>
      <c r="R14" s="34">
        <f t="shared" si="13"/>
        <v>31</v>
      </c>
      <c r="S14" s="36">
        <f t="shared" si="14"/>
        <v>1951</v>
      </c>
      <c r="T14" s="37">
        <f>RANK(S14,$S$9:S20,1)</f>
        <v>4</v>
      </c>
    </row>
    <row r="15" spans="1:20" ht="23">
      <c r="A15" s="5">
        <v>34</v>
      </c>
      <c r="B15" s="5" t="s">
        <v>72</v>
      </c>
      <c r="C15" s="5" t="s">
        <v>53</v>
      </c>
      <c r="D15" s="6">
        <v>21</v>
      </c>
      <c r="E15" s="6">
        <v>32</v>
      </c>
      <c r="F15" s="7">
        <f t="shared" si="0"/>
        <v>1292</v>
      </c>
      <c r="G15" s="6">
        <v>54</v>
      </c>
      <c r="H15" s="6">
        <v>6</v>
      </c>
      <c r="I15" s="8">
        <f t="shared" si="7"/>
        <v>3246</v>
      </c>
      <c r="J15" s="8">
        <f t="shared" si="8"/>
        <v>32</v>
      </c>
      <c r="K15" s="8">
        <f t="shared" si="9"/>
        <v>34</v>
      </c>
      <c r="L15" s="8">
        <f t="shared" si="10"/>
        <v>1954</v>
      </c>
      <c r="M15" s="8">
        <v>58</v>
      </c>
      <c r="N15" s="6">
        <v>0</v>
      </c>
      <c r="O15" s="6">
        <v>0</v>
      </c>
      <c r="P15" s="13">
        <v>24.53</v>
      </c>
      <c r="Q15" s="42">
        <f t="shared" si="12"/>
        <v>32</v>
      </c>
      <c r="R15" s="8">
        <f t="shared" si="13"/>
        <v>9.4700000000000273</v>
      </c>
      <c r="S15" s="36">
        <f t="shared" si="14"/>
        <v>1929.47</v>
      </c>
      <c r="T15" s="12">
        <f>RANK(S15,$S$9:S21,1)</f>
        <v>2</v>
      </c>
    </row>
    <row r="16" spans="1:20" ht="23">
      <c r="A16" s="38"/>
      <c r="B16" s="17"/>
      <c r="C16" s="17"/>
      <c r="D16" s="16"/>
      <c r="E16" s="16"/>
      <c r="F16" s="39"/>
      <c r="G16" s="16"/>
      <c r="H16" s="16"/>
      <c r="I16" s="16"/>
      <c r="J16" s="16"/>
      <c r="K16" s="16"/>
      <c r="L16" s="16"/>
      <c r="M16" s="17"/>
      <c r="N16" s="16"/>
      <c r="O16" s="16"/>
      <c r="P16" s="20"/>
      <c r="Q16" s="16"/>
      <c r="R16" s="16"/>
      <c r="S16" s="16"/>
      <c r="T16" s="21"/>
    </row>
    <row r="17" spans="1:20" ht="23">
      <c r="A17" s="49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21"/>
    </row>
    <row r="18" spans="1:20" ht="23">
      <c r="A18" s="49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</row>
    <row r="19" spans="1:20" ht="23">
      <c r="A19" s="38"/>
      <c r="B19" s="38"/>
      <c r="C19" s="38"/>
      <c r="D19" s="16"/>
      <c r="E19" s="16"/>
      <c r="F19" s="39"/>
      <c r="G19" s="16"/>
      <c r="H19" s="16"/>
      <c r="I19" s="16"/>
      <c r="J19" s="16"/>
      <c r="K19" s="16"/>
      <c r="L19" s="16"/>
      <c r="M19" s="16"/>
      <c r="N19" s="16"/>
      <c r="O19" s="16"/>
      <c r="P19" s="20"/>
      <c r="Q19" s="16"/>
      <c r="R19" s="16"/>
      <c r="S19" s="16"/>
      <c r="T19" s="21"/>
    </row>
    <row r="20" spans="1:20" ht="23">
      <c r="A20" s="38"/>
      <c r="B20" s="38"/>
      <c r="C20" s="38"/>
      <c r="D20" s="16"/>
      <c r="E20" s="16"/>
      <c r="F20" s="39"/>
      <c r="G20" s="16"/>
      <c r="H20" s="16"/>
      <c r="I20" s="16"/>
      <c r="J20" s="16"/>
      <c r="K20" s="16"/>
      <c r="L20" s="16"/>
      <c r="M20" s="16"/>
      <c r="N20" s="16"/>
      <c r="O20" s="16"/>
      <c r="P20" s="20"/>
      <c r="Q20" s="16"/>
      <c r="R20" s="16"/>
      <c r="S20" s="16"/>
      <c r="T20" s="21"/>
    </row>
    <row r="21" spans="1:20" ht="23">
      <c r="A21" s="38"/>
      <c r="B21" s="38"/>
      <c r="C21" s="38"/>
      <c r="D21" s="16"/>
      <c r="E21" s="16"/>
      <c r="F21" s="39"/>
      <c r="G21" s="16"/>
      <c r="H21" s="16"/>
      <c r="I21" s="16"/>
      <c r="J21" s="16"/>
      <c r="K21" s="16"/>
      <c r="L21" s="16"/>
      <c r="M21" s="16"/>
      <c r="N21" s="16"/>
      <c r="O21" s="16"/>
      <c r="P21" s="20"/>
      <c r="Q21" s="16"/>
      <c r="R21" s="16"/>
      <c r="S21" s="16"/>
      <c r="T21" s="21"/>
    </row>
    <row r="22" spans="1:20" ht="23">
      <c r="A22" s="38"/>
      <c r="B22" s="38"/>
      <c r="C22" s="38"/>
      <c r="D22" s="16"/>
      <c r="E22" s="16"/>
      <c r="F22" s="39"/>
      <c r="G22" s="16"/>
      <c r="H22" s="16"/>
      <c r="I22" s="16"/>
      <c r="J22" s="16"/>
      <c r="K22" s="16"/>
      <c r="L22" s="16"/>
      <c r="M22" s="16"/>
      <c r="N22" s="16"/>
      <c r="O22" s="16"/>
      <c r="P22" s="20"/>
      <c r="Q22" s="16"/>
      <c r="R22" s="16"/>
      <c r="S22" s="16"/>
      <c r="T22" s="21"/>
    </row>
  </sheetData>
  <mergeCells count="5">
    <mergeCell ref="D9:E9"/>
    <mergeCell ref="G9:H9"/>
    <mergeCell ref="J9:L9"/>
    <mergeCell ref="N9:P9"/>
    <mergeCell ref="Q9:S9"/>
  </mergeCells>
  <pageMargins left="0.70866141732283472" right="0.70866141732283472" top="0.74803149606299213" bottom="0.74803149606299213" header="0.31496062992125984" footer="0.31496062992125984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6:T18"/>
  <sheetViews>
    <sheetView zoomScale="70" zoomScaleNormal="70" zoomScalePageLayoutView="70" workbookViewId="0">
      <selection activeCell="A9" sqref="A9:T12"/>
    </sheetView>
  </sheetViews>
  <sheetFormatPr baseColWidth="10" defaultColWidth="8.83203125" defaultRowHeight="14" x14ac:dyDescent="0"/>
  <cols>
    <col min="2" max="2" width="26.6640625" bestFit="1" customWidth="1"/>
    <col min="3" max="3" width="27.6640625" customWidth="1"/>
    <col min="6" max="6" width="21.5" bestFit="1" customWidth="1"/>
    <col min="9" max="9" width="21.5" bestFit="1" customWidth="1"/>
    <col min="13" max="13" width="16.83203125" bestFit="1" customWidth="1"/>
  </cols>
  <sheetData>
    <row r="6" spans="1:20" ht="38.25" customHeight="1"/>
    <row r="7" spans="1:20" ht="36">
      <c r="A7" s="15" t="s">
        <v>12</v>
      </c>
      <c r="B7" s="15"/>
    </row>
    <row r="8" spans="1:20" ht="15" thickBot="1"/>
    <row r="9" spans="1:20" ht="25">
      <c r="A9" s="1" t="s">
        <v>1</v>
      </c>
      <c r="B9" s="1"/>
      <c r="C9" s="1" t="s">
        <v>2</v>
      </c>
      <c r="D9" s="71" t="s">
        <v>3</v>
      </c>
      <c r="E9" s="71"/>
      <c r="F9" s="22" t="s">
        <v>4</v>
      </c>
      <c r="G9" s="71" t="s">
        <v>5</v>
      </c>
      <c r="H9" s="71"/>
      <c r="I9" s="22" t="s">
        <v>4</v>
      </c>
      <c r="J9" s="71" t="s">
        <v>6</v>
      </c>
      <c r="K9" s="71"/>
      <c r="L9" s="71"/>
      <c r="M9" s="22" t="s">
        <v>25</v>
      </c>
      <c r="N9" s="71" t="s">
        <v>7</v>
      </c>
      <c r="O9" s="71"/>
      <c r="P9" s="72"/>
      <c r="Q9" s="73" t="s">
        <v>8</v>
      </c>
      <c r="R9" s="74"/>
      <c r="S9" s="75"/>
      <c r="T9" s="44" t="s">
        <v>9</v>
      </c>
    </row>
    <row r="10" spans="1:20" ht="23">
      <c r="A10" s="2"/>
      <c r="B10" s="2"/>
      <c r="C10" s="2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46"/>
    </row>
    <row r="11" spans="1:20" ht="23">
      <c r="A11" s="5">
        <v>16</v>
      </c>
      <c r="B11" s="5" t="s">
        <v>72</v>
      </c>
      <c r="C11" s="5" t="s">
        <v>60</v>
      </c>
      <c r="D11" s="6">
        <v>9</v>
      </c>
      <c r="E11" s="6">
        <v>27</v>
      </c>
      <c r="F11" s="7">
        <f>D11*60+E11</f>
        <v>567</v>
      </c>
      <c r="G11" s="6">
        <v>41</v>
      </c>
      <c r="H11" s="6">
        <v>3</v>
      </c>
      <c r="I11" s="8">
        <f>G11*60+H11</f>
        <v>2463</v>
      </c>
      <c r="J11" s="8">
        <f t="shared" ref="J11:J12" si="0">ROUNDDOWN(L11/60,0)</f>
        <v>31</v>
      </c>
      <c r="K11" s="8">
        <f t="shared" ref="K11:K12" si="1">L11-(J11*60)</f>
        <v>36</v>
      </c>
      <c r="L11" s="8">
        <f t="shared" ref="L11:L12" si="2">I11-F11</f>
        <v>1896</v>
      </c>
      <c r="M11" s="8">
        <v>43</v>
      </c>
      <c r="N11" s="6">
        <v>0</v>
      </c>
      <c r="O11" s="6">
        <v>0</v>
      </c>
      <c r="P11" s="13">
        <v>2.98</v>
      </c>
      <c r="Q11" s="42">
        <f>ROUNDDOWN(S11/60, 0)</f>
        <v>31</v>
      </c>
      <c r="R11" s="8">
        <f>S11-(Q11*60)</f>
        <v>33.019999999999982</v>
      </c>
      <c r="S11" s="14">
        <f>L11-P11</f>
        <v>1893.02</v>
      </c>
      <c r="T11" s="12">
        <f>RANK(S11,$S$9:S17,1)</f>
        <v>2</v>
      </c>
    </row>
    <row r="12" spans="1:20" ht="24" thickBot="1">
      <c r="A12" s="5">
        <v>17</v>
      </c>
      <c r="B12" s="5" t="s">
        <v>80</v>
      </c>
      <c r="C12" s="5" t="s">
        <v>81</v>
      </c>
      <c r="D12" s="6">
        <v>10</v>
      </c>
      <c r="E12" s="6">
        <v>28</v>
      </c>
      <c r="F12" s="7">
        <f>D12*60+E12</f>
        <v>628</v>
      </c>
      <c r="G12" s="6">
        <v>37</v>
      </c>
      <c r="H12" s="6">
        <v>22</v>
      </c>
      <c r="I12" s="8">
        <f t="shared" ref="I12" si="3">G12*60+H12</f>
        <v>2242</v>
      </c>
      <c r="J12" s="8">
        <f t="shared" si="0"/>
        <v>26</v>
      </c>
      <c r="K12" s="8">
        <f t="shared" si="1"/>
        <v>54</v>
      </c>
      <c r="L12" s="8">
        <f t="shared" si="2"/>
        <v>1614</v>
      </c>
      <c r="M12" s="8" t="s">
        <v>52</v>
      </c>
      <c r="N12" s="6">
        <v>0</v>
      </c>
      <c r="O12" s="6">
        <v>0</v>
      </c>
      <c r="P12" s="13">
        <f t="shared" ref="P12" si="4">N12*60+O12</f>
        <v>0</v>
      </c>
      <c r="Q12" s="61">
        <f t="shared" ref="Q12" si="5">ROUNDDOWN(S12/60, 0)</f>
        <v>26</v>
      </c>
      <c r="R12" s="54">
        <f t="shared" ref="R12" si="6">S12-(Q12*60)</f>
        <v>54</v>
      </c>
      <c r="S12" s="14">
        <f>L12-P12</f>
        <v>1614</v>
      </c>
      <c r="T12" s="55">
        <f>RANK(S12,$S$9:S18,1)</f>
        <v>1</v>
      </c>
    </row>
    <row r="13" spans="1:20" ht="23">
      <c r="A13" s="38"/>
      <c r="B13" s="38"/>
      <c r="C13" s="38"/>
      <c r="D13" s="16"/>
      <c r="E13" s="16"/>
      <c r="F13" s="39"/>
      <c r="G13" s="16"/>
      <c r="H13" s="16"/>
      <c r="I13" s="16"/>
      <c r="J13" s="16"/>
      <c r="K13" s="16"/>
      <c r="L13" s="16"/>
      <c r="M13" s="16"/>
      <c r="N13" s="16"/>
      <c r="O13" s="16"/>
      <c r="P13" s="20"/>
      <c r="Q13" s="16"/>
      <c r="R13" s="16"/>
      <c r="S13" s="16"/>
      <c r="T13" s="21"/>
    </row>
    <row r="14" spans="1:20" ht="23">
      <c r="A14" s="38"/>
      <c r="B14" s="38"/>
      <c r="C14" s="38"/>
      <c r="D14" s="16"/>
      <c r="E14" s="16"/>
      <c r="F14" s="39"/>
      <c r="G14" s="16"/>
      <c r="H14" s="16"/>
      <c r="I14" s="16"/>
      <c r="J14" s="16"/>
      <c r="K14" s="16"/>
      <c r="L14" s="16"/>
      <c r="M14" s="16"/>
      <c r="N14" s="16"/>
      <c r="O14" s="16"/>
      <c r="P14" s="20"/>
      <c r="Q14" s="16"/>
      <c r="R14" s="16"/>
      <c r="S14" s="16"/>
      <c r="T14" s="21"/>
    </row>
    <row r="15" spans="1:20" ht="23">
      <c r="A15" s="38"/>
      <c r="B15" s="38"/>
      <c r="C15" s="38"/>
      <c r="D15" s="16"/>
      <c r="E15" s="16"/>
      <c r="F15" s="39"/>
      <c r="G15" s="16"/>
      <c r="H15" s="16"/>
      <c r="I15" s="16"/>
      <c r="J15" s="16"/>
      <c r="K15" s="16"/>
      <c r="L15" s="16"/>
      <c r="M15" s="16"/>
      <c r="N15" s="16"/>
      <c r="O15" s="16"/>
      <c r="P15" s="20"/>
      <c r="Q15" s="16"/>
      <c r="R15" s="16"/>
      <c r="S15" s="16"/>
      <c r="T15" s="21"/>
    </row>
    <row r="16" spans="1:20" ht="23">
      <c r="A16" s="38"/>
      <c r="B16" s="38"/>
      <c r="C16" s="38"/>
      <c r="D16" s="16"/>
      <c r="E16" s="16"/>
      <c r="F16" s="39"/>
      <c r="G16" s="16"/>
      <c r="H16" s="16"/>
      <c r="I16" s="16"/>
      <c r="J16" s="16"/>
      <c r="K16" s="16"/>
      <c r="L16" s="16"/>
      <c r="M16" s="16"/>
      <c r="N16" s="16"/>
      <c r="O16" s="16"/>
      <c r="P16" s="20"/>
      <c r="Q16" s="16"/>
      <c r="R16" s="16"/>
      <c r="S16" s="16"/>
      <c r="T16" s="21"/>
    </row>
    <row r="17" spans="1:20" ht="23">
      <c r="A17" s="38"/>
      <c r="B17" s="38"/>
      <c r="C17" s="38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21"/>
    </row>
    <row r="18" spans="1:20" ht="23">
      <c r="A18" s="38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</row>
  </sheetData>
  <mergeCells count="5">
    <mergeCell ref="D9:E9"/>
    <mergeCell ref="G9:H9"/>
    <mergeCell ref="J9:L9"/>
    <mergeCell ref="N9:P9"/>
    <mergeCell ref="Q9:S9"/>
  </mergeCells>
  <pageMargins left="0.70866141732283472" right="0.70866141732283472" top="0.74803149606299213" bottom="0.74803149606299213" header="0.31496062992125984" footer="0.31496062992125984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19"/>
  <sheetViews>
    <sheetView topLeftCell="C1" zoomScale="70" zoomScaleNormal="70" zoomScalePageLayoutView="70" workbookViewId="0">
      <selection activeCell="A9" sqref="A9:T14"/>
    </sheetView>
  </sheetViews>
  <sheetFormatPr baseColWidth="10" defaultColWidth="8.83203125" defaultRowHeight="14" x14ac:dyDescent="0"/>
  <cols>
    <col min="2" max="2" width="18.83203125" bestFit="1" customWidth="1"/>
    <col min="3" max="3" width="32.83203125" bestFit="1" customWidth="1"/>
    <col min="6" max="6" width="21.5" bestFit="1" customWidth="1"/>
    <col min="9" max="9" width="21.5" bestFit="1" customWidth="1"/>
  </cols>
  <sheetData>
    <row r="7" spans="1:20" ht="36">
      <c r="A7" s="15" t="s">
        <v>96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1" t="s">
        <v>3</v>
      </c>
      <c r="E9" s="71"/>
      <c r="F9" s="22" t="s">
        <v>4</v>
      </c>
      <c r="G9" s="71" t="s">
        <v>5</v>
      </c>
      <c r="H9" s="71"/>
      <c r="I9" s="22" t="s">
        <v>4</v>
      </c>
      <c r="J9" s="71" t="s">
        <v>6</v>
      </c>
      <c r="K9" s="71"/>
      <c r="L9" s="71"/>
      <c r="M9" s="71" t="s">
        <v>7</v>
      </c>
      <c r="N9" s="71"/>
      <c r="O9" s="72"/>
      <c r="P9" s="73" t="s">
        <v>8</v>
      </c>
      <c r="Q9" s="74"/>
      <c r="R9" s="75"/>
      <c r="S9" s="44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 t="s">
        <v>10</v>
      </c>
      <c r="N10" s="23" t="s">
        <v>11</v>
      </c>
      <c r="O10" s="26"/>
      <c r="P10" s="40" t="s">
        <v>10</v>
      </c>
      <c r="Q10" s="23" t="s">
        <v>11</v>
      </c>
      <c r="R10" s="45"/>
      <c r="S10" s="46"/>
    </row>
    <row r="11" spans="1:20" ht="23">
      <c r="A11" s="5">
        <v>18</v>
      </c>
      <c r="B11" s="5" t="s">
        <v>71</v>
      </c>
      <c r="C11" s="5" t="s">
        <v>55</v>
      </c>
      <c r="D11" s="6">
        <v>11</v>
      </c>
      <c r="E11" s="6">
        <v>30</v>
      </c>
      <c r="F11" s="7">
        <f>D11*60+E11</f>
        <v>690</v>
      </c>
      <c r="G11" s="6">
        <v>36</v>
      </c>
      <c r="H11" s="6">
        <v>9</v>
      </c>
      <c r="I11" s="8">
        <f>G11*60+H11</f>
        <v>2169</v>
      </c>
      <c r="J11" s="8">
        <f t="shared" ref="J11:J13" si="0">ROUNDDOWN(L11/60,0)</f>
        <v>24</v>
      </c>
      <c r="K11" s="8">
        <f t="shared" ref="K11:K13" si="1">L11-(J11*60)</f>
        <v>39</v>
      </c>
      <c r="L11" s="8">
        <f t="shared" ref="L11:L13" si="2">I11-F11</f>
        <v>1479</v>
      </c>
      <c r="M11" s="6">
        <v>0</v>
      </c>
      <c r="N11" s="6">
        <v>0</v>
      </c>
      <c r="O11" s="13">
        <f>M11*60+N11</f>
        <v>0</v>
      </c>
      <c r="P11" s="42">
        <f>ROUNDDOWN(R11/60, 0)</f>
        <v>24</v>
      </c>
      <c r="Q11" s="8">
        <f>R11-(P11*60)</f>
        <v>39</v>
      </c>
      <c r="R11" s="14">
        <f>L11+O11</f>
        <v>1479</v>
      </c>
      <c r="S11" s="12">
        <f>RANK(R11,$R$9:R18,1)</f>
        <v>2</v>
      </c>
    </row>
    <row r="12" spans="1:20" ht="23">
      <c r="A12" s="5">
        <v>19</v>
      </c>
      <c r="B12" s="31" t="s">
        <v>73</v>
      </c>
      <c r="C12" s="31" t="s">
        <v>78</v>
      </c>
      <c r="D12" s="6">
        <v>12</v>
      </c>
      <c r="E12" s="6">
        <v>10</v>
      </c>
      <c r="F12" s="7">
        <f>D12*60+E12</f>
        <v>730</v>
      </c>
      <c r="G12" s="6">
        <v>36</v>
      </c>
      <c r="H12" s="6">
        <v>17</v>
      </c>
      <c r="I12" s="8">
        <f>G12*60+H12</f>
        <v>2177</v>
      </c>
      <c r="J12" s="8">
        <f t="shared" ref="J12" si="3">ROUNDDOWN(L12/60,0)</f>
        <v>24</v>
      </c>
      <c r="K12" s="8">
        <f t="shared" ref="K12" si="4">L12-(J12*60)</f>
        <v>7</v>
      </c>
      <c r="L12" s="8">
        <f t="shared" ref="L12" si="5">I12-F12</f>
        <v>1447</v>
      </c>
      <c r="M12" s="6">
        <v>0</v>
      </c>
      <c r="N12" s="6">
        <v>0</v>
      </c>
      <c r="O12" s="13">
        <f>M12*60+N12</f>
        <v>0</v>
      </c>
      <c r="P12" s="42">
        <f>ROUNDDOWN(R12/60, 0)</f>
        <v>24</v>
      </c>
      <c r="Q12" s="8">
        <f>R12-(P12*60)</f>
        <v>7</v>
      </c>
      <c r="R12" s="14">
        <f>L12+O12</f>
        <v>1447</v>
      </c>
      <c r="S12" s="12">
        <f>RANK(R12,$R$9:R19,1)</f>
        <v>1</v>
      </c>
    </row>
    <row r="13" spans="1:20" ht="23">
      <c r="A13" s="31">
        <v>20</v>
      </c>
      <c r="B13" s="31" t="s">
        <v>71</v>
      </c>
      <c r="C13" s="31" t="s">
        <v>54</v>
      </c>
      <c r="D13" s="32">
        <v>12</v>
      </c>
      <c r="E13" s="32">
        <v>53</v>
      </c>
      <c r="F13" s="33">
        <f>D13*60+E13</f>
        <v>773</v>
      </c>
      <c r="G13" s="32">
        <v>38</v>
      </c>
      <c r="H13" s="32">
        <f>33+20</f>
        <v>53</v>
      </c>
      <c r="I13" s="34">
        <f t="shared" ref="I13" si="6">G13*60+H13</f>
        <v>2333</v>
      </c>
      <c r="J13" s="34">
        <f t="shared" si="0"/>
        <v>26</v>
      </c>
      <c r="K13" s="34">
        <f t="shared" si="1"/>
        <v>0</v>
      </c>
      <c r="L13" s="34">
        <f t="shared" si="2"/>
        <v>1560</v>
      </c>
      <c r="M13" s="32">
        <v>0</v>
      </c>
      <c r="N13" s="32">
        <v>0</v>
      </c>
      <c r="O13" s="35">
        <f t="shared" ref="O13" si="7">M13*60+N13</f>
        <v>0</v>
      </c>
      <c r="P13" s="43">
        <f t="shared" ref="P13" si="8">ROUNDDOWN(R13/60, 0)</f>
        <v>26</v>
      </c>
      <c r="Q13" s="34">
        <f t="shared" ref="Q13" si="9">R13-(P13*60)</f>
        <v>0</v>
      </c>
      <c r="R13" s="36">
        <f t="shared" ref="R13" si="10">L13+O13</f>
        <v>1560</v>
      </c>
      <c r="S13" s="37">
        <f>RANK(R13,$R$9:R19,1)</f>
        <v>4</v>
      </c>
      <c r="T13" t="s">
        <v>114</v>
      </c>
    </row>
    <row r="14" spans="1:20" ht="23">
      <c r="A14" s="5">
        <v>80</v>
      </c>
      <c r="B14" s="5" t="s">
        <v>71</v>
      </c>
      <c r="C14" s="5"/>
      <c r="D14" s="6">
        <v>13</v>
      </c>
      <c r="E14" s="6">
        <v>42</v>
      </c>
      <c r="F14" s="7">
        <f>D14*60+E14</f>
        <v>822</v>
      </c>
      <c r="G14" s="6">
        <v>39</v>
      </c>
      <c r="H14" s="6">
        <v>25</v>
      </c>
      <c r="I14" s="8">
        <f t="shared" ref="I14" si="11">G14*60+H14</f>
        <v>2365</v>
      </c>
      <c r="J14" s="8">
        <f t="shared" ref="J14" si="12">ROUNDDOWN(L14/60,0)</f>
        <v>25</v>
      </c>
      <c r="K14" s="8">
        <f t="shared" ref="K14" si="13">L14-(J14*60)</f>
        <v>43</v>
      </c>
      <c r="L14" s="8">
        <f t="shared" ref="L14" si="14">I14-F14</f>
        <v>1543</v>
      </c>
      <c r="M14" s="6">
        <v>0</v>
      </c>
      <c r="N14" s="6">
        <v>0</v>
      </c>
      <c r="O14" s="13">
        <f t="shared" ref="O14" si="15">M14*60+N14</f>
        <v>0</v>
      </c>
      <c r="P14" s="42">
        <f t="shared" ref="P14" si="16">ROUNDDOWN(R14/60, 0)</f>
        <v>25</v>
      </c>
      <c r="Q14" s="8">
        <f t="shared" ref="Q14" si="17">R14-(P14*60)</f>
        <v>43</v>
      </c>
      <c r="R14" s="14">
        <f t="shared" ref="R14" si="18">L14+O14</f>
        <v>1543</v>
      </c>
      <c r="S14" s="12">
        <f>RANK(R14,$R$9:R20,1)</f>
        <v>3</v>
      </c>
    </row>
    <row r="15" spans="1:20" ht="23">
      <c r="A15" s="38"/>
      <c r="B15" s="38"/>
      <c r="C15" s="38"/>
      <c r="D15" s="16"/>
      <c r="E15" s="16"/>
      <c r="F15" s="39"/>
      <c r="G15" s="16"/>
      <c r="H15" s="16"/>
      <c r="I15" s="16"/>
      <c r="J15" s="16"/>
      <c r="K15" s="16"/>
      <c r="L15" s="16"/>
      <c r="M15" s="16"/>
      <c r="N15" s="16"/>
      <c r="O15" s="20"/>
      <c r="P15" s="16"/>
      <c r="Q15" s="16"/>
      <c r="R15" s="16"/>
      <c r="S15" s="21"/>
    </row>
    <row r="16" spans="1:20" ht="23">
      <c r="A16" s="38"/>
      <c r="B16" s="38"/>
      <c r="C16" s="38"/>
      <c r="D16" s="16"/>
      <c r="E16" s="16"/>
      <c r="F16" s="39"/>
      <c r="G16" s="16"/>
      <c r="H16" s="16"/>
      <c r="I16" s="16"/>
      <c r="J16" s="16"/>
      <c r="K16" s="16"/>
      <c r="L16" s="16"/>
      <c r="M16" s="16"/>
      <c r="N16" s="16"/>
      <c r="O16" s="20"/>
      <c r="P16" s="16"/>
      <c r="Q16" s="16"/>
      <c r="R16" s="16"/>
      <c r="S16" s="21"/>
    </row>
    <row r="17" spans="1:19" ht="23">
      <c r="A17" s="38"/>
      <c r="B17" s="38"/>
      <c r="C17" s="38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20"/>
      <c r="P17" s="16"/>
      <c r="Q17" s="16"/>
      <c r="R17" s="16"/>
      <c r="S17" s="21"/>
    </row>
    <row r="18" spans="1:19" ht="23">
      <c r="A18" s="38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20"/>
      <c r="P18" s="16"/>
      <c r="Q18" s="16"/>
      <c r="R18" s="16"/>
      <c r="S18" s="21"/>
    </row>
    <row r="19" spans="1:19" ht="23">
      <c r="A19" s="38"/>
      <c r="B19" s="38"/>
      <c r="C19" s="38"/>
      <c r="D19" s="16"/>
      <c r="E19" s="16"/>
      <c r="F19" s="39"/>
      <c r="G19" s="16"/>
      <c r="H19" s="16"/>
      <c r="I19" s="16"/>
      <c r="J19" s="16"/>
      <c r="K19" s="16"/>
      <c r="L19" s="16"/>
      <c r="M19" s="16"/>
      <c r="N19" s="16"/>
      <c r="O19" s="20"/>
      <c r="P19" s="16"/>
      <c r="Q19" s="16"/>
      <c r="R19" s="16"/>
      <c r="S19" s="21"/>
    </row>
  </sheetData>
  <mergeCells count="5">
    <mergeCell ref="D9:E9"/>
    <mergeCell ref="G9:H9"/>
    <mergeCell ref="J9:L9"/>
    <mergeCell ref="M9:O9"/>
    <mergeCell ref="P9:R9"/>
  </mergeCells>
  <pageMargins left="0.70866141732283472" right="0.70866141732283472" top="0.74803149606299213" bottom="0.74803149606299213" header="0.31496062992125984" footer="0.31496062992125984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21"/>
  <sheetViews>
    <sheetView topLeftCell="A4" zoomScale="70" zoomScaleNormal="70" zoomScalePageLayoutView="70" workbookViewId="0">
      <selection activeCell="A9" sqref="A9:T15"/>
    </sheetView>
  </sheetViews>
  <sheetFormatPr baseColWidth="10" defaultColWidth="8.83203125" defaultRowHeight="14" x14ac:dyDescent="0"/>
  <cols>
    <col min="2" max="2" width="26.6640625" bestFit="1" customWidth="1"/>
    <col min="3" max="3" width="27.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14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1" t="s">
        <v>3</v>
      </c>
      <c r="E9" s="71"/>
      <c r="F9" s="22" t="s">
        <v>4</v>
      </c>
      <c r="G9" s="71" t="s">
        <v>5</v>
      </c>
      <c r="H9" s="71"/>
      <c r="I9" s="22" t="s">
        <v>4</v>
      </c>
      <c r="J9" s="71" t="s">
        <v>6</v>
      </c>
      <c r="K9" s="71"/>
      <c r="L9" s="71"/>
      <c r="M9" s="22" t="s">
        <v>25</v>
      </c>
      <c r="N9" s="71" t="s">
        <v>7</v>
      </c>
      <c r="O9" s="71"/>
      <c r="P9" s="72"/>
      <c r="Q9" s="73" t="s">
        <v>8</v>
      </c>
      <c r="R9" s="74"/>
      <c r="S9" s="75"/>
      <c r="T9" s="62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58"/>
    </row>
    <row r="11" spans="1:20" ht="23">
      <c r="A11" s="5">
        <v>21</v>
      </c>
      <c r="B11" s="10" t="s">
        <v>80</v>
      </c>
      <c r="C11" s="10" t="s">
        <v>82</v>
      </c>
      <c r="D11" s="23">
        <v>14</v>
      </c>
      <c r="E11" s="23">
        <v>22</v>
      </c>
      <c r="F11" s="7">
        <f>D11*60+E11</f>
        <v>862</v>
      </c>
      <c r="G11" s="23">
        <v>44</v>
      </c>
      <c r="H11" s="23">
        <v>23</v>
      </c>
      <c r="I11" s="8">
        <f>G11*60+H11</f>
        <v>2663</v>
      </c>
      <c r="J11" s="8">
        <f t="shared" ref="J11" si="0">ROUNDDOWN(L11/60,0)</f>
        <v>30</v>
      </c>
      <c r="K11" s="8">
        <f t="shared" ref="K11" si="1">L11-(J11*60)</f>
        <v>1</v>
      </c>
      <c r="L11" s="8">
        <f t="shared" ref="L11:L15" si="2">I11-F11</f>
        <v>1801</v>
      </c>
      <c r="M11" s="4" t="s">
        <v>52</v>
      </c>
      <c r="N11" s="6">
        <v>0</v>
      </c>
      <c r="O11" s="6">
        <v>0</v>
      </c>
      <c r="P11" s="13">
        <f t="shared" ref="P11" si="3">N11*60+O11</f>
        <v>0</v>
      </c>
      <c r="Q11" s="42">
        <f>ROUNDDOWN(S11/60, 0)</f>
        <v>30</v>
      </c>
      <c r="R11" s="8">
        <f t="shared" ref="R11:R12" si="4">S11-(Q11*60)</f>
        <v>1</v>
      </c>
      <c r="S11" s="14">
        <f>L11-P11</f>
        <v>1801</v>
      </c>
      <c r="T11" s="12">
        <f>RANK(S11,$S$11:S15,1)</f>
        <v>4</v>
      </c>
    </row>
    <row r="12" spans="1:20" ht="23">
      <c r="A12" s="5">
        <v>22</v>
      </c>
      <c r="B12" s="5" t="s">
        <v>40</v>
      </c>
      <c r="C12" s="5" t="s">
        <v>41</v>
      </c>
      <c r="D12" s="3">
        <v>14</v>
      </c>
      <c r="E12" s="3">
        <v>57</v>
      </c>
      <c r="F12" s="7">
        <f>D12*60+E12</f>
        <v>897</v>
      </c>
      <c r="G12" s="3">
        <v>46</v>
      </c>
      <c r="H12" s="3">
        <v>33</v>
      </c>
      <c r="I12" s="8">
        <f>G12*60+H12</f>
        <v>2793</v>
      </c>
      <c r="J12" s="8">
        <f t="shared" ref="J12:J15" si="5">ROUNDDOWN(L12/60,0)</f>
        <v>31</v>
      </c>
      <c r="K12" s="8">
        <f t="shared" ref="K12:K15" si="6">L12-(J12*60)</f>
        <v>36</v>
      </c>
      <c r="L12" s="8">
        <f t="shared" si="2"/>
        <v>1896</v>
      </c>
      <c r="M12" s="4">
        <v>52</v>
      </c>
      <c r="N12" s="6">
        <v>0</v>
      </c>
      <c r="O12" s="6">
        <v>0</v>
      </c>
      <c r="P12" s="13">
        <v>7.22</v>
      </c>
      <c r="Q12" s="42">
        <f t="shared" ref="Q12" si="7">ROUNDDOWN(S12/60, 0)</f>
        <v>31</v>
      </c>
      <c r="R12" s="8">
        <f t="shared" si="4"/>
        <v>28.779999999999973</v>
      </c>
      <c r="S12" s="14">
        <f t="shared" ref="S12:S15" si="8">L12-P12</f>
        <v>1888.78</v>
      </c>
      <c r="T12" s="12">
        <f>RANK(S12,$S$11:S16,1)</f>
        <v>5</v>
      </c>
    </row>
    <row r="13" spans="1:20" ht="23">
      <c r="A13" s="5">
        <v>23</v>
      </c>
      <c r="B13" s="5" t="s">
        <v>72</v>
      </c>
      <c r="C13" s="5" t="s">
        <v>38</v>
      </c>
      <c r="D13" s="6">
        <v>15</v>
      </c>
      <c r="E13" s="6">
        <v>37</v>
      </c>
      <c r="F13" s="7">
        <f>D13*60+E13</f>
        <v>937</v>
      </c>
      <c r="G13" s="6">
        <v>43</v>
      </c>
      <c r="H13" s="6">
        <v>53</v>
      </c>
      <c r="I13" s="8">
        <f>G13*60+H13</f>
        <v>2633</v>
      </c>
      <c r="J13" s="8">
        <f t="shared" si="5"/>
        <v>28</v>
      </c>
      <c r="K13" s="8">
        <f t="shared" si="6"/>
        <v>16</v>
      </c>
      <c r="L13" s="8">
        <f t="shared" si="2"/>
        <v>1696</v>
      </c>
      <c r="M13" s="8">
        <v>54</v>
      </c>
      <c r="N13" s="6">
        <v>0</v>
      </c>
      <c r="O13" s="6">
        <v>0</v>
      </c>
      <c r="P13" s="13">
        <v>10.18</v>
      </c>
      <c r="Q13" s="42">
        <f>ROUNDDOWN(S13/60, 0)</f>
        <v>28</v>
      </c>
      <c r="R13" s="8">
        <f>S13-(Q13*60)</f>
        <v>5.8199999999999363</v>
      </c>
      <c r="S13" s="14">
        <f t="shared" si="8"/>
        <v>1685.82</v>
      </c>
      <c r="T13" s="12">
        <f>RANK(S13,$S$11:S17,1)</f>
        <v>2</v>
      </c>
    </row>
    <row r="14" spans="1:20" ht="23">
      <c r="A14" s="5">
        <v>24</v>
      </c>
      <c r="B14" s="10" t="s">
        <v>62</v>
      </c>
      <c r="C14" s="10" t="s">
        <v>65</v>
      </c>
      <c r="D14" s="6">
        <v>16</v>
      </c>
      <c r="E14" s="6">
        <v>11</v>
      </c>
      <c r="F14" s="7">
        <f>D14*60+E14</f>
        <v>971</v>
      </c>
      <c r="G14" s="6">
        <v>42</v>
      </c>
      <c r="H14" s="6">
        <v>6</v>
      </c>
      <c r="I14" s="8">
        <f t="shared" ref="I14:I15" si="9">G14*60+H14</f>
        <v>2526</v>
      </c>
      <c r="J14" s="8">
        <f t="shared" ref="J14" si="10">ROUNDDOWN(L14/60,0)</f>
        <v>25</v>
      </c>
      <c r="K14" s="8">
        <f t="shared" ref="K14" si="11">L14-(J14*60)</f>
        <v>55</v>
      </c>
      <c r="L14" s="8">
        <f t="shared" ref="L14" si="12">I14-F14</f>
        <v>1555</v>
      </c>
      <c r="M14" s="8">
        <v>56</v>
      </c>
      <c r="N14" s="6">
        <v>0</v>
      </c>
      <c r="O14" s="6">
        <v>0</v>
      </c>
      <c r="P14" s="13">
        <v>13.14</v>
      </c>
      <c r="Q14" s="42">
        <f t="shared" ref="Q14" si="13">ROUNDDOWN(S14/60, 0)</f>
        <v>25</v>
      </c>
      <c r="R14" s="8">
        <f t="shared" ref="R14" si="14">S14-(Q14*60)</f>
        <v>41.8599999999999</v>
      </c>
      <c r="S14" s="14">
        <f t="shared" si="8"/>
        <v>1541.86</v>
      </c>
      <c r="T14" s="12">
        <f>RANK(S14,$S$11:S18,1)</f>
        <v>1</v>
      </c>
    </row>
    <row r="15" spans="1:20" ht="24" thickBot="1">
      <c r="A15" s="5">
        <v>36</v>
      </c>
      <c r="B15" s="5" t="s">
        <v>79</v>
      </c>
      <c r="C15" s="5" t="s">
        <v>39</v>
      </c>
      <c r="D15" s="6"/>
      <c r="E15" s="6">
        <v>42</v>
      </c>
      <c r="F15" s="7">
        <f>D15*60+E15</f>
        <v>42</v>
      </c>
      <c r="G15" s="6">
        <v>29</v>
      </c>
      <c r="H15" s="6">
        <v>21</v>
      </c>
      <c r="I15" s="8">
        <f t="shared" si="9"/>
        <v>1761</v>
      </c>
      <c r="J15" s="8">
        <f t="shared" si="5"/>
        <v>28</v>
      </c>
      <c r="K15" s="8">
        <f t="shared" si="6"/>
        <v>39</v>
      </c>
      <c r="L15" s="8">
        <f t="shared" si="2"/>
        <v>1719</v>
      </c>
      <c r="M15" s="8">
        <v>68</v>
      </c>
      <c r="N15" s="6">
        <v>0</v>
      </c>
      <c r="O15" s="6">
        <v>0</v>
      </c>
      <c r="P15" s="13">
        <v>33.119999999999997</v>
      </c>
      <c r="Q15" s="61">
        <f t="shared" ref="Q15" si="15">ROUNDDOWN(S15/60, 0)</f>
        <v>28</v>
      </c>
      <c r="R15" s="54">
        <f t="shared" ref="R15" si="16">S15-(Q15*60)</f>
        <v>5.8800000000001091</v>
      </c>
      <c r="S15" s="14">
        <f t="shared" si="8"/>
        <v>1685.88</v>
      </c>
      <c r="T15" s="12">
        <f>RANK(S15,$S$11:S19,1)</f>
        <v>3</v>
      </c>
    </row>
    <row r="16" spans="1:20" ht="23">
      <c r="A16" s="38"/>
      <c r="B16" s="17"/>
      <c r="C16" s="17"/>
      <c r="D16" s="16"/>
      <c r="E16" s="16"/>
      <c r="F16" s="39"/>
      <c r="G16" s="16"/>
      <c r="H16" s="16"/>
      <c r="I16" s="16"/>
      <c r="J16" s="16"/>
      <c r="K16" s="16"/>
      <c r="L16" s="16"/>
      <c r="M16" s="17"/>
      <c r="N16" s="16"/>
      <c r="O16" s="16"/>
      <c r="P16" s="20"/>
      <c r="Q16" s="16"/>
      <c r="R16" s="16"/>
      <c r="S16" s="16"/>
      <c r="T16" s="21"/>
    </row>
    <row r="17" spans="1:20" ht="23">
      <c r="A17" s="38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21"/>
    </row>
    <row r="18" spans="1:20" ht="23">
      <c r="A18" s="38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</row>
    <row r="19" spans="1:20" ht="23">
      <c r="A19" s="38"/>
      <c r="B19" s="38"/>
      <c r="C19" s="38"/>
      <c r="D19" s="16"/>
      <c r="E19" s="16"/>
      <c r="F19" s="39"/>
      <c r="G19" s="16"/>
      <c r="H19" s="16"/>
      <c r="I19" s="16"/>
      <c r="J19" s="16"/>
      <c r="K19" s="16"/>
      <c r="L19" s="16"/>
      <c r="M19" s="16"/>
      <c r="N19" s="16"/>
      <c r="O19" s="16"/>
      <c r="P19" s="20"/>
      <c r="Q19" s="16"/>
      <c r="R19" s="16"/>
      <c r="S19" s="16"/>
      <c r="T19" s="21"/>
    </row>
    <row r="20" spans="1:20" ht="23">
      <c r="A20" s="38"/>
      <c r="B20" s="38"/>
      <c r="C20" s="38"/>
      <c r="D20" s="16"/>
      <c r="E20" s="16"/>
      <c r="F20" s="39"/>
      <c r="G20" s="16"/>
      <c r="H20" s="16"/>
      <c r="I20" s="16"/>
      <c r="J20" s="16"/>
      <c r="K20" s="16"/>
      <c r="L20" s="16"/>
      <c r="M20" s="16"/>
      <c r="N20" s="16"/>
      <c r="O20" s="16"/>
      <c r="P20" s="20"/>
      <c r="Q20" s="16"/>
      <c r="R20" s="16"/>
      <c r="S20" s="16"/>
      <c r="T20" s="21"/>
    </row>
    <row r="21" spans="1:20" ht="23">
      <c r="A21" s="38"/>
      <c r="B21" s="38"/>
      <c r="C21" s="38"/>
      <c r="D21" s="16"/>
      <c r="E21" s="16"/>
      <c r="F21" s="39"/>
      <c r="G21" s="16"/>
      <c r="H21" s="16"/>
      <c r="I21" s="16"/>
      <c r="J21" s="16"/>
      <c r="K21" s="16"/>
      <c r="L21" s="16"/>
      <c r="M21" s="16"/>
      <c r="N21" s="16"/>
      <c r="O21" s="16"/>
      <c r="P21" s="20"/>
      <c r="Q21" s="16"/>
      <c r="R21" s="16"/>
      <c r="S21" s="16"/>
      <c r="T21" s="21"/>
    </row>
  </sheetData>
  <mergeCells count="5">
    <mergeCell ref="D9:E9"/>
    <mergeCell ref="G9:H9"/>
    <mergeCell ref="J9:L9"/>
    <mergeCell ref="N9:P9"/>
    <mergeCell ref="Q9:S9"/>
  </mergeCells>
  <pageMargins left="0.7" right="0.7" top="0.75" bottom="0.75" header="0.3" footer="0.3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26"/>
  <sheetViews>
    <sheetView topLeftCell="A4" zoomScale="70" zoomScaleNormal="70" zoomScalePageLayoutView="70" workbookViewId="0">
      <selection activeCell="C22" sqref="C22"/>
    </sheetView>
  </sheetViews>
  <sheetFormatPr baseColWidth="10" defaultColWidth="8.83203125" defaultRowHeight="14" x14ac:dyDescent="0"/>
  <cols>
    <col min="1" max="1" width="12" bestFit="1" customWidth="1"/>
    <col min="2" max="2" width="26.6640625" bestFit="1" customWidth="1"/>
    <col min="3" max="3" width="27.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15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1" t="s">
        <v>3</v>
      </c>
      <c r="E9" s="71"/>
      <c r="F9" s="22" t="s">
        <v>4</v>
      </c>
      <c r="G9" s="71" t="s">
        <v>5</v>
      </c>
      <c r="H9" s="71"/>
      <c r="I9" s="22" t="s">
        <v>4</v>
      </c>
      <c r="J9" s="71" t="s">
        <v>6</v>
      </c>
      <c r="K9" s="71"/>
      <c r="L9" s="71"/>
      <c r="M9" s="22" t="s">
        <v>25</v>
      </c>
      <c r="N9" s="71" t="s">
        <v>7</v>
      </c>
      <c r="O9" s="71"/>
      <c r="P9" s="72"/>
      <c r="Q9" s="73" t="s">
        <v>8</v>
      </c>
      <c r="R9" s="74"/>
      <c r="S9" s="75"/>
      <c r="T9" s="44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46"/>
    </row>
    <row r="11" spans="1:20" ht="23">
      <c r="A11" s="2">
        <v>25</v>
      </c>
      <c r="B11" s="10" t="s">
        <v>83</v>
      </c>
      <c r="C11" s="10" t="s">
        <v>86</v>
      </c>
      <c r="D11" s="23">
        <v>16</v>
      </c>
      <c r="E11" s="23">
        <v>39</v>
      </c>
      <c r="F11" s="7">
        <f t="shared" ref="F11:F12" si="0">D11*60+E11</f>
        <v>999</v>
      </c>
      <c r="G11" s="23">
        <v>44</v>
      </c>
      <c r="H11" s="23">
        <v>39</v>
      </c>
      <c r="I11" s="8">
        <f t="shared" ref="I11:I12" si="1">G11*60+H11</f>
        <v>2679</v>
      </c>
      <c r="J11" s="8">
        <f t="shared" ref="J11" si="2">ROUNDDOWN(L11/60,0)</f>
        <v>28</v>
      </c>
      <c r="K11" s="8">
        <f t="shared" ref="K11" si="3">L11-(J11*60)</f>
        <v>0</v>
      </c>
      <c r="L11" s="8">
        <f t="shared" ref="L11:L15" si="4">I11-F11</f>
        <v>1680</v>
      </c>
      <c r="M11" s="8" t="s">
        <v>52</v>
      </c>
      <c r="N11" s="11">
        <v>0</v>
      </c>
      <c r="O11" s="11">
        <v>0</v>
      </c>
      <c r="P11" s="13">
        <f t="shared" ref="P11:P12" si="5">N11*60+O11</f>
        <v>0</v>
      </c>
      <c r="Q11" s="42">
        <f t="shared" ref="Q11:Q12" si="6">ROUNDDOWN(S11/60, 0)</f>
        <v>28</v>
      </c>
      <c r="R11" s="8">
        <f t="shared" ref="R11:R12" si="7">S11-(Q11*60)</f>
        <v>0</v>
      </c>
      <c r="S11" s="14">
        <f>L11-P11</f>
        <v>1680</v>
      </c>
      <c r="T11" s="12">
        <f>RANK(S11,$S$9:S18,1)</f>
        <v>1</v>
      </c>
    </row>
    <row r="12" spans="1:20" ht="23">
      <c r="A12" s="2">
        <v>26</v>
      </c>
      <c r="B12" s="10" t="s">
        <v>83</v>
      </c>
      <c r="C12" s="10" t="s">
        <v>87</v>
      </c>
      <c r="D12" s="23">
        <v>17</v>
      </c>
      <c r="E12" s="23">
        <v>16</v>
      </c>
      <c r="F12" s="7">
        <f t="shared" si="0"/>
        <v>1036</v>
      </c>
      <c r="G12" s="23">
        <v>47</v>
      </c>
      <c r="H12" s="23">
        <v>6</v>
      </c>
      <c r="I12" s="8">
        <f t="shared" si="1"/>
        <v>2826</v>
      </c>
      <c r="J12" s="8">
        <f t="shared" ref="J12" si="8">ROUNDDOWN(L12/60,0)</f>
        <v>29</v>
      </c>
      <c r="K12" s="8">
        <f t="shared" ref="K12" si="9">L12-(J12*60)</f>
        <v>50</v>
      </c>
      <c r="L12" s="8">
        <f t="shared" si="4"/>
        <v>1790</v>
      </c>
      <c r="M12" s="8" t="s">
        <v>52</v>
      </c>
      <c r="N12" s="11">
        <v>0</v>
      </c>
      <c r="O12" s="11">
        <v>0</v>
      </c>
      <c r="P12" s="13">
        <f t="shared" si="5"/>
        <v>0</v>
      </c>
      <c r="Q12" s="42">
        <f t="shared" si="6"/>
        <v>29</v>
      </c>
      <c r="R12" s="8">
        <f t="shared" si="7"/>
        <v>50</v>
      </c>
      <c r="S12" s="14">
        <f t="shared" ref="S12:S15" si="10">L12-P12</f>
        <v>1790</v>
      </c>
      <c r="T12" s="12">
        <f>RANK(S12,$S$9:S19,1)</f>
        <v>2</v>
      </c>
    </row>
    <row r="13" spans="1:20" ht="23">
      <c r="A13" s="2">
        <v>27</v>
      </c>
      <c r="B13" s="5" t="s">
        <v>72</v>
      </c>
      <c r="C13" s="5" t="s">
        <v>42</v>
      </c>
      <c r="D13" s="6">
        <v>17</v>
      </c>
      <c r="E13" s="6">
        <v>53</v>
      </c>
      <c r="F13" s="7">
        <f>D13*60+E13</f>
        <v>1073</v>
      </c>
      <c r="G13" s="6">
        <v>48</v>
      </c>
      <c r="H13" s="6">
        <v>32</v>
      </c>
      <c r="I13" s="8">
        <f>G13*60+H13</f>
        <v>2912</v>
      </c>
      <c r="J13" s="8">
        <f t="shared" ref="J13:J15" si="11">ROUNDDOWN(L13/60,0)</f>
        <v>30</v>
      </c>
      <c r="K13" s="8">
        <f t="shared" ref="K13:K15" si="12">L13-(J13*60)</f>
        <v>39</v>
      </c>
      <c r="L13" s="8">
        <f t="shared" si="4"/>
        <v>1839</v>
      </c>
      <c r="M13" s="8">
        <v>37</v>
      </c>
      <c r="N13" s="11">
        <v>0</v>
      </c>
      <c r="O13" s="11">
        <v>0</v>
      </c>
      <c r="P13" s="13">
        <v>2.64</v>
      </c>
      <c r="Q13" s="42">
        <f>ROUNDDOWN(S13/60, 0)</f>
        <v>30</v>
      </c>
      <c r="R13" s="8">
        <f>S13-(Q13*60)</f>
        <v>36.3599999999999</v>
      </c>
      <c r="S13" s="14">
        <f t="shared" si="10"/>
        <v>1836.36</v>
      </c>
      <c r="T13" s="12">
        <f>RANK(S13,$S$9:S20,1)</f>
        <v>3</v>
      </c>
    </row>
    <row r="14" spans="1:20" ht="23">
      <c r="A14" s="2">
        <v>28</v>
      </c>
      <c r="B14" s="31" t="s">
        <v>97</v>
      </c>
      <c r="C14" s="31" t="s">
        <v>98</v>
      </c>
      <c r="D14" s="32">
        <v>18</v>
      </c>
      <c r="E14" s="32">
        <v>18</v>
      </c>
      <c r="F14" s="7">
        <f>D14*60+E14</f>
        <v>1098</v>
      </c>
      <c r="G14" s="32">
        <v>48</v>
      </c>
      <c r="H14" s="32">
        <v>59</v>
      </c>
      <c r="I14" s="8">
        <f>G14*60+H14</f>
        <v>2939</v>
      </c>
      <c r="J14" s="8">
        <f t="shared" ref="J14" si="13">ROUNDDOWN(L14/60,0)</f>
        <v>30</v>
      </c>
      <c r="K14" s="8">
        <f t="shared" ref="K14" si="14">L14-(J14*60)</f>
        <v>41</v>
      </c>
      <c r="L14" s="8">
        <f t="shared" si="4"/>
        <v>1841</v>
      </c>
      <c r="M14" s="34" t="s">
        <v>52</v>
      </c>
      <c r="N14" s="11">
        <v>0</v>
      </c>
      <c r="O14" s="11">
        <v>0</v>
      </c>
      <c r="P14" s="13">
        <f t="shared" ref="P14" si="15">N14*60+O14</f>
        <v>0</v>
      </c>
      <c r="Q14" s="42">
        <f t="shared" ref="Q14" si="16">ROUNDDOWN(S14/60, 0)</f>
        <v>30</v>
      </c>
      <c r="R14" s="8">
        <f t="shared" ref="R14" si="17">S14-(Q14*60)</f>
        <v>41</v>
      </c>
      <c r="S14" s="14">
        <f t="shared" si="10"/>
        <v>1841</v>
      </c>
      <c r="T14" s="12">
        <f>RANK(S14,$S$9:S20,1)</f>
        <v>4</v>
      </c>
    </row>
    <row r="15" spans="1:20" ht="23">
      <c r="A15" s="2">
        <v>29</v>
      </c>
      <c r="B15" s="5" t="s">
        <v>40</v>
      </c>
      <c r="C15" s="5" t="s">
        <v>43</v>
      </c>
      <c r="D15" s="6">
        <v>18</v>
      </c>
      <c r="E15" s="6">
        <v>53</v>
      </c>
      <c r="F15" s="7">
        <f>D15*60+E15</f>
        <v>1133</v>
      </c>
      <c r="G15" s="6">
        <v>52</v>
      </c>
      <c r="H15" s="6">
        <v>56</v>
      </c>
      <c r="I15" s="8">
        <f t="shared" ref="I15" si="18">G15*60+H15</f>
        <v>3176</v>
      </c>
      <c r="J15" s="8">
        <f t="shared" si="11"/>
        <v>34</v>
      </c>
      <c r="K15" s="8">
        <f t="shared" si="12"/>
        <v>3</v>
      </c>
      <c r="L15" s="8">
        <f t="shared" si="4"/>
        <v>2043</v>
      </c>
      <c r="M15" s="8">
        <v>60</v>
      </c>
      <c r="N15" s="11">
        <v>0</v>
      </c>
      <c r="O15" s="11">
        <v>0</v>
      </c>
      <c r="P15" s="13">
        <v>27.19</v>
      </c>
      <c r="Q15" s="42">
        <f t="shared" ref="Q15" si="19">ROUNDDOWN(S15/60, 0)</f>
        <v>33</v>
      </c>
      <c r="R15" s="8">
        <f t="shared" ref="R15" si="20">S15-(Q15*60)</f>
        <v>35.809999999999945</v>
      </c>
      <c r="S15" s="14">
        <f t="shared" si="10"/>
        <v>2015.81</v>
      </c>
      <c r="T15" s="12">
        <f>RANK(S15,$S$9:S21,1)</f>
        <v>5</v>
      </c>
    </row>
    <row r="16" spans="1:20" ht="23">
      <c r="A16" s="49"/>
      <c r="D16" s="16"/>
      <c r="E16" s="16"/>
      <c r="F16" s="39"/>
      <c r="G16" s="16"/>
      <c r="H16" s="16"/>
      <c r="I16" s="16"/>
      <c r="J16" s="16"/>
      <c r="K16" s="16"/>
      <c r="L16" s="16"/>
      <c r="M16" s="16"/>
      <c r="N16" s="16"/>
      <c r="O16" s="16"/>
      <c r="P16" s="20"/>
      <c r="Q16" s="16"/>
      <c r="R16" s="16"/>
      <c r="S16" s="16"/>
      <c r="T16" s="21"/>
    </row>
    <row r="17" spans="1:20" ht="23">
      <c r="A17" s="49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21"/>
    </row>
    <row r="18" spans="1:20" ht="23">
      <c r="A18" s="38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</row>
    <row r="19" spans="1:20" ht="23">
      <c r="A19" s="63"/>
      <c r="B19" s="38"/>
      <c r="C19" s="38"/>
      <c r="D19" s="16"/>
      <c r="E19" s="16"/>
      <c r="F19" s="39"/>
      <c r="G19" s="16"/>
      <c r="H19" s="16"/>
      <c r="I19" s="16"/>
      <c r="J19" s="16"/>
      <c r="K19" s="16"/>
      <c r="L19" s="16"/>
      <c r="M19" s="16"/>
      <c r="N19" s="16"/>
      <c r="O19" s="16"/>
      <c r="P19" s="20"/>
      <c r="Q19" s="16"/>
      <c r="R19" s="16"/>
      <c r="S19" s="16"/>
      <c r="T19" s="21"/>
    </row>
    <row r="20" spans="1:20" ht="23">
      <c r="A20" s="63"/>
      <c r="B20" s="38"/>
      <c r="C20" s="38"/>
      <c r="D20" s="16"/>
      <c r="E20" s="16"/>
      <c r="F20" s="39"/>
      <c r="G20" s="16"/>
      <c r="H20" s="16"/>
      <c r="I20" s="16"/>
      <c r="J20" s="16"/>
      <c r="K20" s="16"/>
      <c r="L20" s="16"/>
      <c r="M20" s="16"/>
      <c r="N20" s="16"/>
      <c r="O20" s="16"/>
      <c r="P20" s="20"/>
      <c r="Q20" s="16"/>
      <c r="R20" s="16"/>
      <c r="S20" s="16"/>
      <c r="T20" s="21"/>
    </row>
    <row r="21" spans="1:20" ht="23">
      <c r="A21" s="63"/>
      <c r="B21" s="38"/>
      <c r="C21" s="38"/>
      <c r="D21" s="16"/>
      <c r="E21" s="16"/>
      <c r="F21" s="39"/>
      <c r="G21" s="16"/>
      <c r="H21" s="16"/>
      <c r="I21" s="16"/>
      <c r="J21" s="16"/>
      <c r="K21" s="16"/>
      <c r="L21" s="16"/>
      <c r="M21" s="16"/>
      <c r="N21" s="16"/>
      <c r="O21" s="16"/>
      <c r="P21" s="20"/>
      <c r="Q21" s="16"/>
      <c r="R21" s="16"/>
      <c r="S21" s="16"/>
      <c r="T21" s="21"/>
    </row>
    <row r="22" spans="1:20" ht="23">
      <c r="A22" s="63"/>
    </row>
    <row r="23" spans="1:20" ht="23">
      <c r="A23" s="63"/>
    </row>
    <row r="24" spans="1:20" ht="23">
      <c r="A24" s="63"/>
    </row>
    <row r="25" spans="1:20" ht="23">
      <c r="A25" s="63"/>
    </row>
    <row r="26" spans="1:20" ht="23">
      <c r="A26" s="63"/>
    </row>
  </sheetData>
  <mergeCells count="5">
    <mergeCell ref="D9:E9"/>
    <mergeCell ref="G9:H9"/>
    <mergeCell ref="J9:L9"/>
    <mergeCell ref="N9:P9"/>
    <mergeCell ref="Q9:S9"/>
  </mergeCells>
  <pageMargins left="0.70866141732283472" right="0.70866141732283472" top="0.74803149606299213" bottom="0.74803149606299213" header="0.31496062992125984" footer="0.31496062992125984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25"/>
  <sheetViews>
    <sheetView zoomScale="70" zoomScaleNormal="70" zoomScalePageLayoutView="70" workbookViewId="0">
      <selection activeCell="H23" sqref="H23"/>
    </sheetView>
  </sheetViews>
  <sheetFormatPr baseColWidth="10" defaultColWidth="8.83203125" defaultRowHeight="14" x14ac:dyDescent="0"/>
  <cols>
    <col min="2" max="2" width="26.6640625" bestFit="1" customWidth="1"/>
    <col min="3" max="3" width="27.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21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1" t="s">
        <v>3</v>
      </c>
      <c r="E9" s="71"/>
      <c r="F9" s="22" t="s">
        <v>4</v>
      </c>
      <c r="G9" s="71" t="s">
        <v>5</v>
      </c>
      <c r="H9" s="71"/>
      <c r="I9" s="22" t="s">
        <v>4</v>
      </c>
      <c r="J9" s="71" t="s">
        <v>6</v>
      </c>
      <c r="K9" s="71"/>
      <c r="L9" s="71"/>
      <c r="M9" s="22" t="s">
        <v>25</v>
      </c>
      <c r="N9" s="71" t="s">
        <v>7</v>
      </c>
      <c r="O9" s="71"/>
      <c r="P9" s="72"/>
      <c r="Q9" s="73" t="s">
        <v>8</v>
      </c>
      <c r="R9" s="74"/>
      <c r="S9" s="75"/>
      <c r="T9" s="57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58"/>
    </row>
    <row r="11" spans="1:20" ht="23">
      <c r="A11" s="5">
        <v>37</v>
      </c>
      <c r="B11" s="5" t="s">
        <v>71</v>
      </c>
      <c r="C11" s="5" t="s">
        <v>27</v>
      </c>
      <c r="D11" s="6">
        <v>0</v>
      </c>
      <c r="E11" s="6">
        <v>0</v>
      </c>
      <c r="F11" s="7">
        <f>D11*60+E11</f>
        <v>0</v>
      </c>
      <c r="G11" s="6">
        <v>26</v>
      </c>
      <c r="H11" s="6">
        <v>35</v>
      </c>
      <c r="I11" s="8">
        <f>G11*60+H11</f>
        <v>1595</v>
      </c>
      <c r="J11" s="8">
        <f t="shared" ref="J11" si="0">ROUNDDOWN(L11/60,0)</f>
        <v>26</v>
      </c>
      <c r="K11" s="8">
        <f t="shared" ref="K11" si="1">L11-(J11*60)</f>
        <v>35</v>
      </c>
      <c r="L11" s="8">
        <f t="shared" ref="L11" si="2">I11-F11</f>
        <v>1595</v>
      </c>
      <c r="M11" s="11" t="s">
        <v>52</v>
      </c>
      <c r="N11" s="6">
        <v>0</v>
      </c>
      <c r="O11" s="6">
        <v>0</v>
      </c>
      <c r="P11" s="13">
        <f>N11*60+O11</f>
        <v>0</v>
      </c>
      <c r="Q11" s="42">
        <f>ROUNDDOWN(S11/60, 0)</f>
        <v>26</v>
      </c>
      <c r="R11" s="8">
        <f>S11-(Q11*60)</f>
        <v>35</v>
      </c>
      <c r="S11" s="14">
        <f>L11-P11</f>
        <v>1595</v>
      </c>
      <c r="T11" s="59">
        <f>RANK(S11,$S$9:S21,1)</f>
        <v>3</v>
      </c>
    </row>
    <row r="12" spans="1:20" ht="24" thickBot="1">
      <c r="A12" s="5">
        <v>38</v>
      </c>
      <c r="B12" s="10" t="s">
        <v>62</v>
      </c>
      <c r="C12" s="10" t="s">
        <v>49</v>
      </c>
      <c r="D12" s="11">
        <v>1</v>
      </c>
      <c r="E12" s="11">
        <v>22</v>
      </c>
      <c r="F12" s="7">
        <f>D12*60+E12</f>
        <v>82</v>
      </c>
      <c r="G12" s="11">
        <v>26</v>
      </c>
      <c r="H12" s="11">
        <v>54</v>
      </c>
      <c r="I12" s="8">
        <f>G12*60+H12</f>
        <v>1614</v>
      </c>
      <c r="J12" s="8">
        <f>ROUNDDOWN(L12/60,0)</f>
        <v>25</v>
      </c>
      <c r="K12" s="8">
        <f>L12-(J12*60)</f>
        <v>32</v>
      </c>
      <c r="L12" s="8">
        <f>I12-F12</f>
        <v>1532</v>
      </c>
      <c r="M12" s="11">
        <v>47</v>
      </c>
      <c r="N12" s="6">
        <v>0</v>
      </c>
      <c r="O12" s="6">
        <v>0</v>
      </c>
      <c r="P12" s="13">
        <v>3.04</v>
      </c>
      <c r="Q12" s="61">
        <f>ROUNDDOWN(S12/60, 0)</f>
        <v>25</v>
      </c>
      <c r="R12" s="54">
        <f>S12-(Q12*60)</f>
        <v>28.960000000000036</v>
      </c>
      <c r="S12" s="14">
        <f t="shared" ref="S12:S18" si="3">L12-P12</f>
        <v>1528.96</v>
      </c>
      <c r="T12" s="60">
        <f>RANK(S12,$S$9:S28,1)</f>
        <v>1</v>
      </c>
    </row>
    <row r="13" spans="1:20" ht="23">
      <c r="A13" s="5">
        <v>39</v>
      </c>
      <c r="B13" s="10" t="s">
        <v>83</v>
      </c>
      <c r="C13" s="10" t="s">
        <v>90</v>
      </c>
      <c r="D13" s="6">
        <v>1</v>
      </c>
      <c r="E13" s="6">
        <v>40</v>
      </c>
      <c r="F13" s="7">
        <f>D13*60+E13</f>
        <v>100</v>
      </c>
      <c r="G13" s="6">
        <v>28</v>
      </c>
      <c r="H13" s="6">
        <v>11</v>
      </c>
      <c r="I13" s="8">
        <f t="shared" ref="I13:I18" si="4">G13*60+H13</f>
        <v>1691</v>
      </c>
      <c r="J13" s="8">
        <f t="shared" ref="J13:J18" si="5">ROUNDDOWN(L13/60,0)</f>
        <v>26</v>
      </c>
      <c r="K13" s="8">
        <f t="shared" ref="K13:K18" si="6">L13-(J13*60)</f>
        <v>31</v>
      </c>
      <c r="L13" s="8">
        <f t="shared" ref="L13:L18" si="7">I13-F13</f>
        <v>1591</v>
      </c>
      <c r="M13" s="11" t="s">
        <v>52</v>
      </c>
      <c r="N13" s="6">
        <v>0</v>
      </c>
      <c r="O13" s="6">
        <v>0</v>
      </c>
      <c r="P13" s="13">
        <f t="shared" ref="P13:P17" si="8">N13*60+O13</f>
        <v>0</v>
      </c>
      <c r="Q13" s="42">
        <f t="shared" ref="Q13:Q18" si="9">ROUNDDOWN(S13/60, 0)</f>
        <v>26</v>
      </c>
      <c r="R13" s="8">
        <f t="shared" ref="R13:R18" si="10">S13-(Q13*60)</f>
        <v>31</v>
      </c>
      <c r="S13" s="14">
        <f t="shared" si="3"/>
        <v>1591</v>
      </c>
      <c r="T13" s="59">
        <f>RANK(S13,$S$9:S22,1)</f>
        <v>2</v>
      </c>
    </row>
    <row r="14" spans="1:20" ht="23">
      <c r="A14" s="5">
        <v>40</v>
      </c>
      <c r="B14" s="5" t="s">
        <v>71</v>
      </c>
      <c r="C14" s="5" t="s">
        <v>29</v>
      </c>
      <c r="D14" s="6">
        <v>1</v>
      </c>
      <c r="E14" s="6">
        <v>51</v>
      </c>
      <c r="F14" s="7">
        <f>D14*60+E14</f>
        <v>111</v>
      </c>
      <c r="G14" s="6">
        <v>29</v>
      </c>
      <c r="H14" s="6">
        <v>17</v>
      </c>
      <c r="I14" s="8">
        <f t="shared" si="4"/>
        <v>1757</v>
      </c>
      <c r="J14" s="8">
        <f t="shared" si="5"/>
        <v>27</v>
      </c>
      <c r="K14" s="8">
        <f t="shared" si="6"/>
        <v>26</v>
      </c>
      <c r="L14" s="8">
        <f t="shared" si="7"/>
        <v>1646</v>
      </c>
      <c r="M14" s="11" t="s">
        <v>52</v>
      </c>
      <c r="N14" s="6">
        <v>0</v>
      </c>
      <c r="O14" s="6">
        <v>0</v>
      </c>
      <c r="P14" s="13">
        <f t="shared" si="8"/>
        <v>0</v>
      </c>
      <c r="Q14" s="42">
        <f t="shared" si="9"/>
        <v>27</v>
      </c>
      <c r="R14" s="8">
        <f t="shared" si="10"/>
        <v>26</v>
      </c>
      <c r="S14" s="14">
        <f t="shared" si="3"/>
        <v>1646</v>
      </c>
      <c r="T14" s="59">
        <f>RANK(S14,$S$9:S23,1)</f>
        <v>5</v>
      </c>
    </row>
    <row r="15" spans="1:20" ht="23">
      <c r="A15" s="5">
        <v>41</v>
      </c>
      <c r="B15" s="10" t="s">
        <v>83</v>
      </c>
      <c r="C15" s="10" t="s">
        <v>91</v>
      </c>
      <c r="D15" s="6">
        <v>2</v>
      </c>
      <c r="E15" s="6">
        <v>37</v>
      </c>
      <c r="F15" s="7">
        <f t="shared" ref="F15:F18" si="11">D15*60+E15</f>
        <v>157</v>
      </c>
      <c r="G15" s="6">
        <v>30</v>
      </c>
      <c r="H15" s="6">
        <v>8</v>
      </c>
      <c r="I15" s="8">
        <f t="shared" si="4"/>
        <v>1808</v>
      </c>
      <c r="J15" s="8">
        <f t="shared" si="5"/>
        <v>27</v>
      </c>
      <c r="K15" s="8">
        <f t="shared" si="6"/>
        <v>31</v>
      </c>
      <c r="L15" s="8">
        <f t="shared" si="7"/>
        <v>1651</v>
      </c>
      <c r="M15" s="11" t="s">
        <v>52</v>
      </c>
      <c r="N15" s="6">
        <v>0</v>
      </c>
      <c r="O15" s="6">
        <v>0</v>
      </c>
      <c r="P15" s="13">
        <f t="shared" si="8"/>
        <v>0</v>
      </c>
      <c r="Q15" s="42">
        <f t="shared" si="9"/>
        <v>27</v>
      </c>
      <c r="R15" s="8">
        <f t="shared" si="10"/>
        <v>31</v>
      </c>
      <c r="S15" s="14">
        <f t="shared" si="3"/>
        <v>1651</v>
      </c>
      <c r="T15" s="59">
        <f>RANK(S15,$S$9:S24,1)</f>
        <v>6</v>
      </c>
    </row>
    <row r="16" spans="1:20" ht="23">
      <c r="A16" s="5">
        <v>42</v>
      </c>
      <c r="B16" s="5" t="s">
        <v>79</v>
      </c>
      <c r="C16" s="5" t="s">
        <v>30</v>
      </c>
      <c r="D16" s="6">
        <v>2</v>
      </c>
      <c r="E16" s="6">
        <v>54</v>
      </c>
      <c r="F16" s="7">
        <f>D16*60+E16</f>
        <v>174</v>
      </c>
      <c r="G16" s="6">
        <v>32</v>
      </c>
      <c r="H16" s="6">
        <v>3</v>
      </c>
      <c r="I16" s="8">
        <f>G16*60+H16</f>
        <v>1923</v>
      </c>
      <c r="J16" s="8">
        <f>ROUNDDOWN(L16/60,0)</f>
        <v>29</v>
      </c>
      <c r="K16" s="8">
        <f>L16-(J16*60)</f>
        <v>9</v>
      </c>
      <c r="L16" s="8">
        <f>I16-F16</f>
        <v>1749</v>
      </c>
      <c r="M16" s="11">
        <v>69</v>
      </c>
      <c r="N16" s="6">
        <v>0</v>
      </c>
      <c r="O16" s="6">
        <v>0</v>
      </c>
      <c r="P16" s="13">
        <v>32.659999999999997</v>
      </c>
      <c r="Q16" s="42">
        <f>ROUNDDOWN(S16/60, 0)</f>
        <v>28</v>
      </c>
      <c r="R16" s="8">
        <f>S16-(Q16*60)</f>
        <v>36.339999999999918</v>
      </c>
      <c r="S16" s="14">
        <f t="shared" si="3"/>
        <v>1716.34</v>
      </c>
      <c r="T16" s="59">
        <f>RANK(S16,$S$9:S27,1)</f>
        <v>7</v>
      </c>
    </row>
    <row r="17" spans="1:20" ht="23">
      <c r="A17" s="5">
        <v>43</v>
      </c>
      <c r="B17" s="5" t="s">
        <v>72</v>
      </c>
      <c r="C17" s="5" t="s">
        <v>31</v>
      </c>
      <c r="D17" s="6">
        <v>3</v>
      </c>
      <c r="E17" s="6">
        <v>15</v>
      </c>
      <c r="F17" s="7">
        <f t="shared" si="11"/>
        <v>195</v>
      </c>
      <c r="G17" s="6">
        <v>32</v>
      </c>
      <c r="H17" s="6">
        <v>50</v>
      </c>
      <c r="I17" s="8">
        <f t="shared" si="4"/>
        <v>1970</v>
      </c>
      <c r="J17" s="8">
        <f t="shared" si="5"/>
        <v>29</v>
      </c>
      <c r="K17" s="8">
        <f t="shared" si="6"/>
        <v>35</v>
      </c>
      <c r="L17" s="8">
        <f t="shared" si="7"/>
        <v>1775</v>
      </c>
      <c r="M17" s="11">
        <v>27</v>
      </c>
      <c r="N17" s="6">
        <v>0</v>
      </c>
      <c r="O17" s="6">
        <v>0</v>
      </c>
      <c r="P17" s="13">
        <f t="shared" si="8"/>
        <v>0</v>
      </c>
      <c r="Q17" s="42">
        <f t="shared" si="9"/>
        <v>29</v>
      </c>
      <c r="R17" s="8">
        <f t="shared" si="10"/>
        <v>35</v>
      </c>
      <c r="S17" s="14">
        <f t="shared" si="3"/>
        <v>1775</v>
      </c>
      <c r="T17" s="59">
        <f>RANK(S17,$S$9:S25,1)</f>
        <v>8</v>
      </c>
    </row>
    <row r="18" spans="1:20" ht="23">
      <c r="A18" s="5">
        <v>44</v>
      </c>
      <c r="B18" s="5" t="s">
        <v>72</v>
      </c>
      <c r="C18" s="5" t="s">
        <v>28</v>
      </c>
      <c r="D18" s="6">
        <v>3</v>
      </c>
      <c r="E18" s="6">
        <v>31</v>
      </c>
      <c r="F18" s="7">
        <f t="shared" si="11"/>
        <v>211</v>
      </c>
      <c r="G18" s="6">
        <v>30</v>
      </c>
      <c r="H18" s="6">
        <v>11</v>
      </c>
      <c r="I18" s="8">
        <f t="shared" si="4"/>
        <v>1811</v>
      </c>
      <c r="J18" s="8">
        <f t="shared" si="5"/>
        <v>26</v>
      </c>
      <c r="K18" s="8">
        <f t="shared" si="6"/>
        <v>40</v>
      </c>
      <c r="L18" s="8">
        <f t="shared" si="7"/>
        <v>1600</v>
      </c>
      <c r="M18" s="11">
        <v>34</v>
      </c>
      <c r="N18" s="6">
        <v>0</v>
      </c>
      <c r="O18" s="6">
        <v>0</v>
      </c>
      <c r="P18" s="13">
        <v>1.06</v>
      </c>
      <c r="Q18" s="42">
        <f t="shared" si="9"/>
        <v>26</v>
      </c>
      <c r="R18" s="8">
        <f t="shared" si="10"/>
        <v>38.940000000000055</v>
      </c>
      <c r="S18" s="14">
        <f t="shared" si="3"/>
        <v>1598.94</v>
      </c>
      <c r="T18" s="59">
        <f>RANK(S18,$S$9:S26,1)</f>
        <v>4</v>
      </c>
    </row>
    <row r="21" spans="1:20" ht="23">
      <c r="A21" s="49"/>
      <c r="D21" s="16"/>
      <c r="E21" s="16"/>
      <c r="F21" s="39"/>
      <c r="G21" s="16"/>
      <c r="H21" s="16"/>
      <c r="I21" s="16"/>
      <c r="J21" s="16"/>
      <c r="K21" s="16"/>
      <c r="L21" s="16"/>
      <c r="N21" s="16"/>
      <c r="O21" s="16"/>
      <c r="P21" s="20"/>
      <c r="Q21" s="16"/>
      <c r="R21" s="16"/>
      <c r="S21" s="16"/>
      <c r="T21" s="21"/>
    </row>
    <row r="22" spans="1:20" ht="23">
      <c r="A22" s="49"/>
      <c r="D22" s="16"/>
      <c r="E22" s="16"/>
      <c r="F22" s="39"/>
      <c r="G22" s="16"/>
      <c r="H22" s="16"/>
      <c r="I22" s="16"/>
      <c r="J22" s="16"/>
      <c r="K22" s="16"/>
      <c r="L22" s="16"/>
      <c r="M22" s="16"/>
      <c r="N22" s="16"/>
      <c r="O22" s="16"/>
      <c r="P22" s="20"/>
      <c r="Q22" s="16"/>
      <c r="R22" s="16"/>
      <c r="S22" s="16"/>
      <c r="T22" s="21"/>
    </row>
    <row r="23" spans="1:20" ht="23">
      <c r="A23" s="38"/>
    </row>
    <row r="24" spans="1:20" ht="23">
      <c r="A24" s="49"/>
    </row>
    <row r="25" spans="1:20">
      <c r="A25" s="50"/>
    </row>
  </sheetData>
  <mergeCells count="5">
    <mergeCell ref="D9:E9"/>
    <mergeCell ref="G9:H9"/>
    <mergeCell ref="J9:L9"/>
    <mergeCell ref="N9:P9"/>
    <mergeCell ref="Q9:S9"/>
  </mergeCells>
  <pageMargins left="0.7" right="0.7" top="0.75" bottom="0.75" header="0.3" footer="0.3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19"/>
  <sheetViews>
    <sheetView zoomScale="70" zoomScaleNormal="70" zoomScalePageLayoutView="70" workbookViewId="0">
      <selection activeCell="C20" sqref="C20"/>
    </sheetView>
  </sheetViews>
  <sheetFormatPr baseColWidth="10" defaultColWidth="8.83203125" defaultRowHeight="14" x14ac:dyDescent="0"/>
  <cols>
    <col min="2" max="2" width="15.5" bestFit="1" customWidth="1"/>
    <col min="3" max="3" width="27.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20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1" t="s">
        <v>3</v>
      </c>
      <c r="E9" s="71"/>
      <c r="F9" s="22" t="s">
        <v>4</v>
      </c>
      <c r="G9" s="71" t="s">
        <v>5</v>
      </c>
      <c r="H9" s="71"/>
      <c r="I9" s="22" t="s">
        <v>4</v>
      </c>
      <c r="J9" s="71" t="s">
        <v>6</v>
      </c>
      <c r="K9" s="71"/>
      <c r="L9" s="71"/>
      <c r="M9" s="22" t="s">
        <v>25</v>
      </c>
      <c r="N9" s="71" t="s">
        <v>7</v>
      </c>
      <c r="O9" s="71"/>
      <c r="P9" s="72"/>
      <c r="Q9" s="73" t="s">
        <v>8</v>
      </c>
      <c r="R9" s="74"/>
      <c r="S9" s="75"/>
      <c r="T9" s="57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58"/>
    </row>
    <row r="11" spans="1:20" ht="23">
      <c r="A11" s="5">
        <v>45</v>
      </c>
      <c r="B11" s="10" t="s">
        <v>62</v>
      </c>
      <c r="C11" s="10" t="s">
        <v>68</v>
      </c>
      <c r="D11" s="23">
        <v>3</v>
      </c>
      <c r="E11" s="23">
        <v>45</v>
      </c>
      <c r="F11" s="7">
        <f>D11*60+E11</f>
        <v>225</v>
      </c>
      <c r="G11" s="23">
        <v>30</v>
      </c>
      <c r="H11" s="23">
        <v>13</v>
      </c>
      <c r="I11" s="8">
        <f t="shared" ref="I11:I13" si="0">G11*60+H11</f>
        <v>1813</v>
      </c>
      <c r="J11" s="8">
        <f t="shared" ref="J11" si="1">ROUNDDOWN(L11/60,0)</f>
        <v>26</v>
      </c>
      <c r="K11" s="8">
        <f t="shared" ref="K11" si="2">L11-(J11*60)</f>
        <v>28</v>
      </c>
      <c r="L11" s="8">
        <f t="shared" ref="L11" si="3">I11-F11</f>
        <v>1588</v>
      </c>
      <c r="M11" s="8">
        <v>41</v>
      </c>
      <c r="N11" s="6">
        <v>0</v>
      </c>
      <c r="O11" s="6">
        <v>0</v>
      </c>
      <c r="P11" s="13">
        <v>2.87</v>
      </c>
      <c r="Q11" s="42">
        <f t="shared" ref="Q11" si="4">ROUNDDOWN(S11/60, 0)</f>
        <v>26</v>
      </c>
      <c r="R11" s="8">
        <f t="shared" ref="R11" si="5">S11-(Q11*60)</f>
        <v>25.130000000000109</v>
      </c>
      <c r="S11" s="14">
        <f>L11-P11</f>
        <v>1585.13</v>
      </c>
      <c r="T11" s="59">
        <f>RANK(S11,$S$9:S18,1)</f>
        <v>1</v>
      </c>
    </row>
    <row r="12" spans="1:20" ht="23">
      <c r="A12" s="5">
        <v>46</v>
      </c>
      <c r="B12" s="5" t="s">
        <v>62</v>
      </c>
      <c r="C12" s="5" t="s">
        <v>67</v>
      </c>
      <c r="D12" s="6">
        <v>4</v>
      </c>
      <c r="E12" s="6">
        <v>8</v>
      </c>
      <c r="F12" s="7">
        <f>D12*60+E12</f>
        <v>248</v>
      </c>
      <c r="G12" s="6">
        <v>33</v>
      </c>
      <c r="H12" s="6">
        <v>46</v>
      </c>
      <c r="I12" s="8">
        <f t="shared" si="0"/>
        <v>2026</v>
      </c>
      <c r="J12" s="8">
        <f t="shared" ref="J12:J13" si="6">ROUNDDOWN(L12/60,0)</f>
        <v>29</v>
      </c>
      <c r="K12" s="8">
        <f t="shared" ref="K12:K13" si="7">L12-(J12*60)</f>
        <v>38</v>
      </c>
      <c r="L12" s="8">
        <f t="shared" ref="L12:L13" si="8">I12-F12</f>
        <v>1778</v>
      </c>
      <c r="M12" s="8">
        <v>47</v>
      </c>
      <c r="N12" s="6">
        <v>0</v>
      </c>
      <c r="O12" s="6">
        <v>0</v>
      </c>
      <c r="P12" s="13">
        <v>4.0999999999999996</v>
      </c>
      <c r="Q12" s="42">
        <f t="shared" ref="Q12:Q13" si="9">ROUNDDOWN(S12/60, 0)</f>
        <v>29</v>
      </c>
      <c r="R12" s="8">
        <f t="shared" ref="R12:R13" si="10">S12-(Q12*60)</f>
        <v>33.900000000000091</v>
      </c>
      <c r="S12" s="14">
        <f t="shared" ref="S12:S13" si="11">L12-P12</f>
        <v>1773.9</v>
      </c>
      <c r="T12" s="59">
        <f>RANK(S12,$S$9:S19,1)</f>
        <v>3</v>
      </c>
    </row>
    <row r="13" spans="1:20" ht="23">
      <c r="A13" s="5">
        <v>47</v>
      </c>
      <c r="B13" s="5" t="s">
        <v>40</v>
      </c>
      <c r="C13" s="5" t="s">
        <v>44</v>
      </c>
      <c r="D13" s="6">
        <v>4</v>
      </c>
      <c r="E13" s="6">
        <v>25</v>
      </c>
      <c r="F13" s="7">
        <f>D13*60+E13</f>
        <v>265</v>
      </c>
      <c r="G13" s="6">
        <v>32</v>
      </c>
      <c r="H13" s="6">
        <v>58</v>
      </c>
      <c r="I13" s="8">
        <f t="shared" si="0"/>
        <v>1978</v>
      </c>
      <c r="J13" s="8">
        <f t="shared" si="6"/>
        <v>28</v>
      </c>
      <c r="K13" s="8">
        <f t="shared" si="7"/>
        <v>33</v>
      </c>
      <c r="L13" s="8">
        <f t="shared" si="8"/>
        <v>1713</v>
      </c>
      <c r="M13" s="8">
        <v>51</v>
      </c>
      <c r="N13" s="6">
        <v>0</v>
      </c>
      <c r="O13" s="6">
        <v>0</v>
      </c>
      <c r="P13" s="13">
        <v>6.36</v>
      </c>
      <c r="Q13" s="42">
        <f t="shared" si="9"/>
        <v>28</v>
      </c>
      <c r="R13" s="8">
        <f t="shared" si="10"/>
        <v>26.6400000000001</v>
      </c>
      <c r="S13" s="14">
        <f t="shared" si="11"/>
        <v>1706.64</v>
      </c>
      <c r="T13" s="59">
        <f>RANK(S13,$S$9:S20,1)</f>
        <v>2</v>
      </c>
    </row>
    <row r="14" spans="1:20" ht="23">
      <c r="A14" s="38"/>
      <c r="B14" s="50"/>
      <c r="C14" s="50"/>
      <c r="D14" s="16"/>
      <c r="E14" s="16"/>
      <c r="F14" s="39"/>
      <c r="G14" s="16"/>
      <c r="H14" s="16"/>
      <c r="I14" s="16"/>
      <c r="J14" s="16"/>
      <c r="K14" s="16"/>
      <c r="L14" s="16"/>
      <c r="M14" s="50"/>
      <c r="N14" s="16"/>
      <c r="O14" s="16"/>
      <c r="P14" s="20"/>
      <c r="Q14" s="16"/>
      <c r="R14" s="16"/>
      <c r="S14" s="16"/>
      <c r="T14" s="21"/>
    </row>
    <row r="15" spans="1:20" ht="23">
      <c r="A15" s="38"/>
      <c r="B15" s="38"/>
      <c r="C15" s="38"/>
      <c r="D15" s="16"/>
      <c r="E15" s="16"/>
      <c r="F15" s="39"/>
      <c r="G15" s="16"/>
      <c r="H15" s="16"/>
      <c r="I15" s="16"/>
      <c r="J15" s="16"/>
      <c r="K15" s="16"/>
      <c r="L15" s="16"/>
      <c r="M15" s="16"/>
      <c r="N15" s="16"/>
      <c r="O15" s="16"/>
      <c r="P15" s="20"/>
      <c r="Q15" s="16"/>
      <c r="R15" s="16"/>
      <c r="S15" s="16"/>
      <c r="T15" s="21"/>
    </row>
    <row r="16" spans="1:20" ht="23">
      <c r="A16" s="38"/>
      <c r="B16" s="38"/>
      <c r="C16" s="38"/>
      <c r="D16" s="16"/>
      <c r="E16" s="16"/>
      <c r="F16" s="39"/>
      <c r="G16" s="16"/>
      <c r="H16" s="16"/>
      <c r="I16" s="16"/>
      <c r="J16" s="16"/>
      <c r="K16" s="16"/>
      <c r="L16" s="16"/>
      <c r="M16" s="16"/>
      <c r="N16" s="16"/>
      <c r="O16" s="16"/>
      <c r="P16" s="20"/>
      <c r="Q16" s="16"/>
      <c r="R16" s="16"/>
      <c r="S16" s="16"/>
      <c r="T16" s="21"/>
    </row>
    <row r="17" spans="1:20" ht="23">
      <c r="A17" s="38"/>
      <c r="B17" s="38"/>
      <c r="C17" s="38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21"/>
    </row>
    <row r="18" spans="1:20" ht="23">
      <c r="A18" s="38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</row>
    <row r="19" spans="1:20" ht="23">
      <c r="A19" s="38"/>
      <c r="B19" s="38"/>
      <c r="C19" s="38"/>
      <c r="D19" s="16"/>
      <c r="E19" s="16"/>
      <c r="F19" s="39"/>
      <c r="G19" s="16"/>
      <c r="H19" s="16"/>
      <c r="I19" s="16"/>
      <c r="J19" s="16"/>
      <c r="K19" s="16"/>
      <c r="L19" s="16"/>
      <c r="M19" s="16"/>
      <c r="N19" s="16"/>
      <c r="O19" s="16"/>
      <c r="P19" s="20"/>
      <c r="Q19" s="16"/>
      <c r="R19" s="16"/>
      <c r="S19" s="16"/>
      <c r="T19" s="21"/>
    </row>
  </sheetData>
  <mergeCells count="5">
    <mergeCell ref="D9:E9"/>
    <mergeCell ref="G9:H9"/>
    <mergeCell ref="J9:L9"/>
    <mergeCell ref="N9:P9"/>
    <mergeCell ref="Q9:S9"/>
  </mergeCells>
  <pageMargins left="0.7" right="0.7" top="0.75" bottom="0.75" header="0.3" footer="0.3"/>
  <pageSetup scale="5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Results</vt:lpstr>
      <vt:lpstr>Mens 4x</vt:lpstr>
      <vt:lpstr>Womens 1x</vt:lpstr>
      <vt:lpstr>Mixed 8+</vt:lpstr>
      <vt:lpstr>Mens 4+</vt:lpstr>
      <vt:lpstr>Mixed 4x</vt:lpstr>
      <vt:lpstr>Womens 2x</vt:lpstr>
      <vt:lpstr>Mens 2x</vt:lpstr>
      <vt:lpstr>Mixed 2x</vt:lpstr>
      <vt:lpstr>Mens 1x</vt:lpstr>
      <vt:lpstr>Womens 8+</vt:lpstr>
      <vt:lpstr>Womens 4x</vt:lpstr>
      <vt:lpstr>Womens 4-</vt:lpstr>
      <vt:lpstr>Mens &amp; Mixed Novice 8+</vt:lpstr>
      <vt:lpstr>Mens &amp; Womens Novice 4x</vt:lpstr>
      <vt:lpstr>Womens Novice 8+</vt:lpstr>
      <vt:lpstr>Overall Fastest Boat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Paul Esau</cp:lastModifiedBy>
  <cp:lastPrinted>2014-03-08T22:32:36Z</cp:lastPrinted>
  <dcterms:created xsi:type="dcterms:W3CDTF">2014-03-04T19:49:03Z</dcterms:created>
  <dcterms:modified xsi:type="dcterms:W3CDTF">2014-03-10T05:38:30Z</dcterms:modified>
</cp:coreProperties>
</file>